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A604F2A7-F7D9-47A9-B201-C3241E2AC70C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HOME" sheetId="3" r:id="rId1"/>
    <sheet name="Intra_Sub" sheetId="13" r:id="rId2"/>
    <sheet name="Extra_Sub" sheetId="15" r:id="rId3"/>
  </sheets>
  <definedNames>
    <definedName name="Cash_Minimum">#REF!</definedName>
    <definedName name="Start_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5" l="1"/>
  <c r="Q3" i="15"/>
  <c r="T3" i="13"/>
  <c r="O3" i="13"/>
  <c r="S3" i="13"/>
  <c r="Q3" i="13"/>
  <c r="S76" i="13"/>
  <c r="S77" i="13"/>
  <c r="S78" i="13"/>
  <c r="S79" i="13"/>
  <c r="S80" i="13"/>
  <c r="S75" i="13"/>
  <c r="U75" i="13"/>
  <c r="V75" i="13"/>
  <c r="U76" i="13"/>
  <c r="V76" i="13"/>
  <c r="U77" i="13"/>
  <c r="V77" i="13"/>
  <c r="U78" i="13"/>
  <c r="V78" i="13"/>
  <c r="U79" i="13"/>
  <c r="V79" i="13"/>
  <c r="L3" i="13"/>
  <c r="J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80" i="13"/>
  <c r="V40" i="13"/>
  <c r="V41" i="13"/>
  <c r="V42" i="13"/>
  <c r="V43" i="13"/>
  <c r="V44" i="13"/>
  <c r="V45" i="13"/>
  <c r="V46" i="13"/>
  <c r="V47" i="13"/>
  <c r="V39" i="13"/>
  <c r="U80" i="13"/>
  <c r="M3" i="13"/>
  <c r="K3" i="13"/>
  <c r="S74" i="13" l="1"/>
  <c r="S73" i="13"/>
  <c r="S72" i="13"/>
  <c r="S71" i="13"/>
  <c r="S70" i="13"/>
  <c r="I16" i="15"/>
  <c r="S14" i="15"/>
  <c r="V3" i="15"/>
  <c r="W3" i="15" s="1"/>
  <c r="U3" i="15"/>
  <c r="T3" i="15"/>
  <c r="R3" i="15"/>
  <c r="P3" i="15"/>
  <c r="M3" i="15"/>
  <c r="L3" i="15"/>
  <c r="K3" i="15"/>
  <c r="J3" i="15"/>
  <c r="U69" i="13"/>
  <c r="S69" i="13"/>
  <c r="U68" i="13"/>
  <c r="S68" i="13"/>
  <c r="U67" i="13"/>
  <c r="S67" i="13"/>
  <c r="U66" i="13"/>
  <c r="S66" i="13"/>
  <c r="U65" i="13"/>
  <c r="S65" i="13"/>
  <c r="U64" i="13"/>
  <c r="S64" i="13"/>
  <c r="U63" i="13"/>
  <c r="S63" i="13"/>
  <c r="U62" i="13"/>
  <c r="S62" i="13"/>
  <c r="U61" i="13"/>
  <c r="S61" i="13"/>
  <c r="U60" i="13"/>
  <c r="S60" i="13"/>
  <c r="U59" i="13"/>
  <c r="S59" i="13"/>
  <c r="U58" i="13"/>
  <c r="S58" i="13"/>
  <c r="U57" i="13"/>
  <c r="S57" i="13"/>
  <c r="U56" i="13"/>
  <c r="S56" i="13"/>
  <c r="U55" i="13"/>
  <c r="S55" i="13"/>
  <c r="U54" i="13"/>
  <c r="S54" i="13"/>
  <c r="V53" i="13"/>
  <c r="U53" i="13"/>
  <c r="S53" i="13"/>
  <c r="V52" i="13"/>
  <c r="U52" i="13"/>
  <c r="S52" i="13"/>
  <c r="V51" i="13"/>
  <c r="U51" i="13"/>
  <c r="S51" i="13"/>
  <c r="V50" i="13"/>
  <c r="U50" i="13"/>
  <c r="S50" i="13"/>
  <c r="V49" i="13"/>
  <c r="U49" i="13"/>
  <c r="S49" i="13"/>
  <c r="V48" i="13"/>
  <c r="U48" i="13"/>
  <c r="S48" i="13"/>
  <c r="U47" i="13"/>
  <c r="S47" i="13"/>
  <c r="U46" i="13"/>
  <c r="S46" i="13"/>
  <c r="U45" i="13"/>
  <c r="S45" i="13"/>
  <c r="U44" i="13"/>
  <c r="U43" i="13"/>
  <c r="S43" i="13"/>
  <c r="U42" i="13"/>
  <c r="S42" i="13"/>
  <c r="U41" i="13"/>
  <c r="S41" i="13"/>
  <c r="U40" i="13"/>
  <c r="S40" i="13"/>
  <c r="U39" i="13"/>
  <c r="S39" i="13"/>
  <c r="U38" i="13"/>
  <c r="S38" i="13"/>
  <c r="V37" i="13"/>
  <c r="U37" i="13"/>
  <c r="S37" i="13"/>
  <c r="V36" i="13"/>
  <c r="U36" i="13"/>
  <c r="S36" i="13"/>
  <c r="V35" i="13"/>
  <c r="U35" i="13"/>
  <c r="S35" i="13"/>
  <c r="V34" i="13"/>
  <c r="U34" i="13"/>
  <c r="S34" i="13"/>
  <c r="V33" i="13"/>
  <c r="U33" i="13"/>
  <c r="S33" i="13"/>
  <c r="V32" i="13"/>
  <c r="U32" i="13"/>
  <c r="S32" i="13"/>
  <c r="V31" i="13"/>
  <c r="U31" i="13"/>
  <c r="S31" i="13"/>
  <c r="V30" i="13"/>
  <c r="U30" i="13"/>
  <c r="S30" i="13"/>
  <c r="V29" i="13"/>
  <c r="U29" i="13"/>
  <c r="S29" i="13"/>
  <c r="V28" i="13"/>
  <c r="U28" i="13"/>
  <c r="S28" i="13"/>
  <c r="V27" i="13"/>
  <c r="U27" i="13"/>
  <c r="S27" i="13"/>
  <c r="V26" i="13"/>
  <c r="U26" i="13"/>
  <c r="S26" i="13"/>
  <c r="V25" i="13"/>
  <c r="U25" i="13"/>
  <c r="S25" i="13"/>
  <c r="V24" i="13"/>
  <c r="U24" i="13"/>
  <c r="S24" i="13"/>
  <c r="V23" i="13"/>
  <c r="U23" i="13"/>
  <c r="S23" i="13"/>
  <c r="V22" i="13"/>
  <c r="U22" i="13"/>
  <c r="S22" i="13"/>
  <c r="V21" i="13"/>
  <c r="U21" i="13"/>
  <c r="S21" i="13"/>
  <c r="V20" i="13"/>
  <c r="U20" i="13"/>
  <c r="S20" i="13"/>
  <c r="V19" i="13"/>
  <c r="U19" i="13"/>
  <c r="S19" i="13"/>
  <c r="V18" i="13"/>
  <c r="U18" i="13"/>
  <c r="S18" i="13"/>
  <c r="V17" i="13"/>
  <c r="U17" i="13"/>
  <c r="S17" i="13"/>
  <c r="V16" i="13"/>
  <c r="U16" i="13"/>
  <c r="S16" i="13"/>
  <c r="V15" i="13"/>
  <c r="U15" i="13"/>
  <c r="S15" i="13"/>
  <c r="V14" i="13"/>
  <c r="U14" i="13"/>
  <c r="S14" i="13"/>
  <c r="V13" i="13"/>
  <c r="U13" i="13"/>
  <c r="S13" i="13"/>
  <c r="V12" i="13"/>
  <c r="U12" i="13"/>
  <c r="S12" i="13"/>
  <c r="V11" i="13"/>
  <c r="U11" i="13"/>
  <c r="S11" i="13"/>
  <c r="V10" i="13"/>
  <c r="U10" i="13"/>
  <c r="V9" i="13"/>
  <c r="U9" i="13"/>
  <c r="R3" i="13"/>
  <c r="P3" i="13"/>
  <c r="N10" i="3"/>
  <c r="V5" i="3"/>
  <c r="V4" i="3"/>
  <c r="U3" i="13" l="1"/>
  <c r="V3" i="13"/>
</calcChain>
</file>

<file path=xl/sharedStrings.xml><?xml version="1.0" encoding="utf-8"?>
<sst xmlns="http://schemas.openxmlformats.org/spreadsheetml/2006/main" count="300" uniqueCount="141">
  <si>
    <t xml:space="preserve"> </t>
  </si>
  <si>
    <t>CATATAN ATAS LAPORAN KEUANGAN BMN</t>
  </si>
  <si>
    <t>PERIODE SEMESTER</t>
  </si>
  <si>
    <t>TAHUN</t>
  </si>
  <si>
    <t>TANGGAL</t>
  </si>
  <si>
    <t>INTRAKOMPTABEL</t>
  </si>
  <si>
    <t>EKSTRAKOMPTABEL</t>
  </si>
  <si>
    <t>GABUNGAN</t>
  </si>
  <si>
    <t>TOTAL</t>
  </si>
  <si>
    <t>PERSEDIAAN</t>
  </si>
  <si>
    <t>2010101</t>
  </si>
  <si>
    <t>2010104</t>
  </si>
  <si>
    <t>3010305</t>
  </si>
  <si>
    <t>3020101</t>
  </si>
  <si>
    <t>3020103</t>
  </si>
  <si>
    <t>3020104</t>
  </si>
  <si>
    <t>3030104</t>
  </si>
  <si>
    <t>3030317</t>
  </si>
  <si>
    <t>3040102</t>
  </si>
  <si>
    <t>3040105</t>
  </si>
  <si>
    <t>3050104</t>
  </si>
  <si>
    <t>3050105</t>
  </si>
  <si>
    <t>3050201</t>
  </si>
  <si>
    <t>3050203</t>
  </si>
  <si>
    <t>3050204</t>
  </si>
  <si>
    <t>3050206</t>
  </si>
  <si>
    <t>3060101</t>
  </si>
  <si>
    <t>3060102</t>
  </si>
  <si>
    <t>3060105</t>
  </si>
  <si>
    <t>3060201</t>
  </si>
  <si>
    <t>3060207</t>
  </si>
  <si>
    <t>3080101</t>
  </si>
  <si>
    <t>3080141</t>
  </si>
  <si>
    <t>3080147</t>
  </si>
  <si>
    <t>3080503</t>
  </si>
  <si>
    <t>3090407</t>
  </si>
  <si>
    <t>3100102</t>
  </si>
  <si>
    <t>3100203</t>
  </si>
  <si>
    <t>4010101</t>
  </si>
  <si>
    <t>4010102</t>
  </si>
  <si>
    <t>4010104</t>
  </si>
  <si>
    <t>4010108</t>
  </si>
  <si>
    <t>TANAH BANGUNAN PERUMAHAN/G.TEMPAT TINGGAL</t>
  </si>
  <si>
    <t>TANAH UNTUK BANGUNAN TEMPAT KERJA</t>
  </si>
  <si>
    <t>POMPA</t>
  </si>
  <si>
    <t>KENDARAAN DINAS BERMOTOR PERORANGAN</t>
  </si>
  <si>
    <t>KENDARAAN BERMOTOR ANGKUTAN BARANG</t>
  </si>
  <si>
    <t>KENDARAAN BERMOTOR BERODA DUA</t>
  </si>
  <si>
    <t>PERKAKAS BENGKEL SERVICE</t>
  </si>
  <si>
    <t>ALAT PENGUKUR KEADAAN ALAM</t>
  </si>
  <si>
    <t>ALAT PEMELIHARAAN TANAMAN/IKAN/TERNAK</t>
  </si>
  <si>
    <t>ALAT LABORATORIUM PERTANIAN</t>
  </si>
  <si>
    <t>ALAT PENYIMPAN PERLENGKAPAN KANTOR</t>
  </si>
  <si>
    <t>ALAT KANTOR LAINNYA</t>
  </si>
  <si>
    <t>MEUBELAIR</t>
  </si>
  <si>
    <t>ALAT PEMBERSIH</t>
  </si>
  <si>
    <t>ALAT PENDINGIN</t>
  </si>
  <si>
    <t>ALAT RUMAH TANGGA LAINNYA ( HOME USE )</t>
  </si>
  <si>
    <t>PERALATAN STUDIO AUDIO</t>
  </si>
  <si>
    <t>PERALATAN STUDIO VIDEO DAN FILM</t>
  </si>
  <si>
    <t>PERALATAN STUDIO PEMETAAN/PERALATAN UKUR TANAH</t>
  </si>
  <si>
    <t>ALAT KOMUNIKASI TELEPHONE</t>
  </si>
  <si>
    <t>ALAT-ALAT SANDI</t>
  </si>
  <si>
    <t>ALAT LABORATORIUM KIMIA AIR TEKNIK PENYEHATAN</t>
  </si>
  <si>
    <t>ALAT LABORATORIUM BIOLOGI PERAIRAN</t>
  </si>
  <si>
    <t>PERALATAN HIDROLOGI</t>
  </si>
  <si>
    <t>ALSUS FOTOGRAFI KEPOLISIAN</t>
  </si>
  <si>
    <t>PERSONAL KOMPUTER</t>
  </si>
  <si>
    <t>PERALATAN PERSONAL KOMPUTER</t>
  </si>
  <si>
    <t>BANGUNAN GEDUNG KANTOR</t>
  </si>
  <si>
    <t>BANGUNAN GUDANG</t>
  </si>
  <si>
    <t>BANGUNAN GEDUNG INSTALASI</t>
  </si>
  <si>
    <t>BANGUNAN GEDUNG TEMPAT IBADAH</t>
  </si>
  <si>
    <t>AKUN NERACA/SUB KELOMPOK BARANG</t>
  </si>
  <si>
    <t>SAT</t>
  </si>
  <si>
    <t>MUTASI</t>
  </si>
  <si>
    <t>BERTAMBAH</t>
  </si>
  <si>
    <t>BERKURANG</t>
  </si>
  <si>
    <t>KODE</t>
  </si>
  <si>
    <t>URAIAN</t>
  </si>
  <si>
    <t>KUANTITAS</t>
  </si>
  <si>
    <t>NILAI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</si>
  <si>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</si>
  <si>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</si>
  <si>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</si>
  <si>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</si>
  <si>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</si>
  <si>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</si>
  <si>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</si>
  <si>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</si>
  <si>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</si>
  <si>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-</t>
  </si>
  <si>
    <t>4010109</t>
  </si>
  <si>
    <t>BANGUNAN GEDUNG TEMPAT PERTEMUAN</t>
  </si>
  <si>
    <t>4010112</t>
  </si>
  <si>
    <t>BANGUNAN GEDUNG PERTOKOAN/KOPERASI/PASAR</t>
  </si>
  <si>
    <t>4010113</t>
  </si>
  <si>
    <t>BANGUNAN GEDUNG UNTUK POS JAGA</t>
  </si>
  <si>
    <t>4010114</t>
  </si>
  <si>
    <t>BANGUNAN GEDUNG GARASI/POOL</t>
  </si>
  <si>
    <t>4010130</t>
  </si>
  <si>
    <t>BANGUNAN GEDUNG TEMPAT KERJA LAINNYA</t>
  </si>
  <si>
    <t>4010202</t>
  </si>
  <si>
    <t>RUMAH NEGARA GOLONGAN II</t>
  </si>
  <si>
    <t>4010205</t>
  </si>
  <si>
    <t>ASRAMA</t>
  </si>
  <si>
    <t>4040104</t>
  </si>
  <si>
    <t>PAGAR</t>
  </si>
  <si>
    <t>5020106</t>
  </si>
  <si>
    <t>BANGUNAN PELENGKAP IRIGASI</t>
  </si>
  <si>
    <t>5020406</t>
  </si>
  <si>
    <t>BANGUNAN PELENGKAP PENGAMAN SUNGAI</t>
  </si>
  <si>
    <t>5020605</t>
  </si>
  <si>
    <t>BANGUNAN PELENGKAP AIR BERSIH/AIR BAKU</t>
  </si>
  <si>
    <t>3020201</t>
  </si>
  <si>
    <t>KENDARAAN TAK BERMOTOR ANGKUTAN BARANG</t>
  </si>
  <si>
    <t>3060104</t>
  </si>
  <si>
    <t>PERALATAN CETAK</t>
  </si>
  <si>
    <t>3080103</t>
  </si>
  <si>
    <t>ALAT LABORATORIUM HIDROKIMIA</t>
  </si>
  <si>
    <t>3150199</t>
  </si>
  <si>
    <t>ALAT DETEKSI LAINNYA</t>
  </si>
  <si>
    <t>T O T A L</t>
  </si>
  <si>
    <t>INTRAKOMPTABEL SUB KELOMPOK BARANG</t>
  </si>
  <si>
    <t>AKUMULASI PENYUSUTAN</t>
  </si>
  <si>
    <t>NILAI BUKU</t>
  </si>
  <si>
    <t>SALDO AWAL</t>
  </si>
  <si>
    <t>KOREKSI</t>
  </si>
  <si>
    <t>13=10+11+12</t>
  </si>
  <si>
    <t>14=5-13</t>
  </si>
  <si>
    <t>EKSTRAKOMPTABEL SUB KELOMPOK BARANG</t>
  </si>
  <si>
    <t>Kuantitas</t>
  </si>
  <si>
    <t>Nilai Perolehan</t>
  </si>
  <si>
    <t>SALDO PER 1 JANUARI 2024</t>
  </si>
  <si>
    <t>MUTASI PENYUSUTAN</t>
  </si>
  <si>
    <t>ALAT DAPUR</t>
  </si>
  <si>
    <t>ALAT LABORATORIUM KWALITAS AIR DAN TANAH</t>
  </si>
  <si>
    <t>ALAT UKUR UNIVERSAL</t>
  </si>
  <si>
    <t>SALDO PER 31 Desember 2024</t>
  </si>
  <si>
    <t>SALDO PER 1 JANUARI 2025</t>
  </si>
  <si>
    <t>SALDO PER 30 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</si>
</sst>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7" formatCode="_-[$Rp-421]* #,##0_-;\-[$Rp-421]* #,##0_-;_-[$Rp-421]* &quot;-&quot;_-;_-@_-"/>
    <numFmt numFmtId="168" formatCode="_-[$Rp-421]* #,##0_-;\-[$Rp-421]* #,##0_-;_-[$Rp-421]* &quot;-&quot;??_-;_-@_-"/>
    <numFmt numFmtId="169" formatCode="_(* #,##0_);_(* \(#,##0\);_(* &quot;-&quot;??_);_(@_)"/>
    <numFmt numFmtId="170" formatCode="#,##0.###;\(#,##0.###\)"/>
  </numFmts>
  <fonts count="14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36"/>
      <color theme="0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sz val="16"/>
      <color theme="1"/>
      <name val="Franklin Gothic Book"/>
      <family val="2"/>
      <scheme val="minor"/>
    </font>
    <font>
      <b/>
      <sz val="16"/>
      <color theme="0"/>
      <name val="Franklin Gothic Book"/>
      <family val="2"/>
      <scheme val="minor"/>
    </font>
    <font>
      <b/>
      <sz val="12"/>
      <color theme="0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color rgb="FFFF0000"/>
      <name val="Franklin Gothic Book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rgb="FF000000"/>
      </bottom>
      <diagonal/>
    </border>
    <border>
      <left/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5">
    <xf numFmtId="0" fontId="0" fillId="0" borderId="0" xfId="0"/>
    <xf numFmtId="0" fontId="0" fillId="4" borderId="0" xfId="0" applyFill="1"/>
    <xf numFmtId="0" fontId="0" fillId="4" borderId="4" xfId="0" applyFill="1" applyBorder="1"/>
    <xf numFmtId="0" fontId="0" fillId="5" borderId="0" xfId="0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5" borderId="0" xfId="0" applyFill="1"/>
    <xf numFmtId="0" fontId="0" fillId="4" borderId="0" xfId="0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/>
    </xf>
    <xf numFmtId="0" fontId="0" fillId="4" borderId="6" xfId="0" applyFill="1" applyBorder="1"/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8" fontId="7" fillId="0" borderId="7" xfId="0" applyNumberFormat="1" applyFont="1" applyBorder="1" applyAlignment="1">
      <alignment horizontal="center" vertical="center" wrapText="1"/>
    </xf>
    <xf numFmtId="168" fontId="8" fillId="0" borderId="7" xfId="0" applyNumberFormat="1" applyFont="1" applyBorder="1" applyAlignment="1">
      <alignment horizontal="center" vertical="center" wrapText="1"/>
    </xf>
    <xf numFmtId="168" fontId="0" fillId="0" borderId="0" xfId="0" applyNumberFormat="1"/>
    <xf numFmtId="169" fontId="7" fillId="0" borderId="7" xfId="1" applyNumberFormat="1" applyFont="1" applyBorder="1" applyAlignment="1">
      <alignment horizontal="center" vertical="center" wrapText="1"/>
    </xf>
    <xf numFmtId="169" fontId="8" fillId="0" borderId="7" xfId="1" applyNumberFormat="1" applyFont="1" applyBorder="1" applyAlignment="1">
      <alignment horizontal="center" vertical="center" wrapText="1"/>
    </xf>
    <xf numFmtId="169" fontId="0" fillId="0" borderId="0" xfId="1" applyNumberFormat="1" applyFont="1"/>
    <xf numFmtId="0" fontId="8" fillId="0" borderId="9" xfId="0" applyFont="1" applyBorder="1" applyAlignment="1">
      <alignment horizontal="center" vertical="center" wrapText="1"/>
    </xf>
    <xf numFmtId="169" fontId="0" fillId="0" borderId="0" xfId="1" applyNumberFormat="1" applyFont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70" fontId="0" fillId="0" borderId="0" xfId="0" applyNumberFormat="1" applyAlignment="1">
      <alignment horizontal="center"/>
    </xf>
    <xf numFmtId="169" fontId="0" fillId="0" borderId="0" xfId="1" applyNumberFormat="1" applyFont="1" applyAlignment="1">
      <alignment vertical="center"/>
    </xf>
    <xf numFmtId="170" fontId="0" fillId="0" borderId="0" xfId="0" applyNumberFormat="1"/>
    <xf numFmtId="170" fontId="0" fillId="0" borderId="23" xfId="0" applyNumberFormat="1" applyBorder="1"/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170" fontId="0" fillId="0" borderId="29" xfId="0" applyNumberFormat="1" applyBorder="1"/>
    <xf numFmtId="168" fontId="0" fillId="0" borderId="30" xfId="0" applyNumberFormat="1" applyBorder="1"/>
    <xf numFmtId="169" fontId="0" fillId="0" borderId="8" xfId="1" applyNumberFormat="1" applyFont="1" applyBorder="1" applyAlignment="1">
      <alignment vertical="center"/>
    </xf>
    <xf numFmtId="169" fontId="0" fillId="0" borderId="0" xfId="1" applyNumberFormat="1" applyFont="1" applyBorder="1" applyAlignment="1">
      <alignment vertical="center"/>
    </xf>
    <xf numFmtId="0" fontId="0" fillId="0" borderId="33" xfId="0" applyBorder="1"/>
    <xf numFmtId="0" fontId="0" fillId="0" borderId="34" xfId="0" applyBorder="1"/>
    <xf numFmtId="0" fontId="0" fillId="0" borderId="32" xfId="0" applyBorder="1"/>
    <xf numFmtId="168" fontId="0" fillId="8" borderId="0" xfId="0" applyNumberFormat="1" applyFill="1"/>
    <xf numFmtId="0" fontId="7" fillId="0" borderId="31" xfId="0" applyFont="1" applyBorder="1" applyAlignment="1">
      <alignment horizontal="center" vertical="center" wrapText="1"/>
    </xf>
    <xf numFmtId="168" fontId="11" fillId="7" borderId="27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169" fontId="0" fillId="6" borderId="0" xfId="1" applyNumberFormat="1" applyFont="1" applyFill="1" applyBorder="1" applyAlignment="1">
      <alignment vertical="center"/>
    </xf>
    <xf numFmtId="168" fontId="0" fillId="6" borderId="0" xfId="0" applyNumberFormat="1" applyFill="1"/>
    <xf numFmtId="169" fontId="0" fillId="6" borderId="33" xfId="1" applyNumberFormat="1" applyFont="1" applyFill="1" applyBorder="1" applyAlignment="1">
      <alignment vertical="center"/>
    </xf>
    <xf numFmtId="168" fontId="0" fillId="6" borderId="33" xfId="0" applyNumberFormat="1" applyFill="1" applyBorder="1"/>
    <xf numFmtId="169" fontId="0" fillId="6" borderId="34" xfId="1" applyNumberFormat="1" applyFont="1" applyFill="1" applyBorder="1" applyAlignment="1">
      <alignment vertical="center"/>
    </xf>
    <xf numFmtId="168" fontId="0" fillId="6" borderId="34" xfId="0" applyNumberFormat="1" applyFill="1" applyBorder="1"/>
    <xf numFmtId="168" fontId="0" fillId="6" borderId="35" xfId="0" applyNumberFormat="1" applyFill="1" applyBorder="1"/>
    <xf numFmtId="169" fontId="0" fillId="6" borderId="32" xfId="1" applyNumberFormat="1" applyFont="1" applyFill="1" applyBorder="1" applyAlignment="1">
      <alignment vertical="center"/>
    </xf>
    <xf numFmtId="168" fontId="0" fillId="6" borderId="32" xfId="0" applyNumberFormat="1" applyFill="1" applyBorder="1"/>
    <xf numFmtId="168" fontId="11" fillId="7" borderId="3" xfId="0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169" fontId="0" fillId="10" borderId="0" xfId="1" applyNumberFormat="1" applyFont="1" applyFill="1"/>
    <xf numFmtId="168" fontId="0" fillId="10" borderId="0" xfId="0" applyNumberFormat="1" applyFill="1"/>
    <xf numFmtId="0" fontId="0" fillId="0" borderId="0" xfId="0" quotePrefix="1"/>
    <xf numFmtId="169" fontId="8" fillId="0" borderId="0" xfId="1" applyNumberFormat="1" applyFont="1" applyBorder="1" applyAlignment="1">
      <alignment horizontal="center" vertical="center" wrapText="1"/>
    </xf>
    <xf numFmtId="168" fontId="8" fillId="0" borderId="0" xfId="0" applyNumberFormat="1" applyFont="1" applyAlignment="1">
      <alignment horizontal="center" vertical="center" wrapText="1"/>
    </xf>
    <xf numFmtId="169" fontId="0" fillId="0" borderId="0" xfId="1" applyNumberFormat="1" applyFont="1" applyFill="1"/>
    <xf numFmtId="169" fontId="0" fillId="0" borderId="33" xfId="1" applyNumberFormat="1" applyFont="1" applyFill="1" applyBorder="1"/>
    <xf numFmtId="168" fontId="0" fillId="0" borderId="33" xfId="0" applyNumberFormat="1" applyBorder="1"/>
    <xf numFmtId="169" fontId="0" fillId="0" borderId="34" xfId="1" applyNumberFormat="1" applyFont="1" applyFill="1" applyBorder="1"/>
    <xf numFmtId="168" fontId="0" fillId="0" borderId="34" xfId="0" applyNumberFormat="1" applyBorder="1"/>
    <xf numFmtId="169" fontId="0" fillId="0" borderId="0" xfId="1" applyNumberFormat="1" applyFont="1" applyFill="1" applyBorder="1"/>
    <xf numFmtId="169" fontId="0" fillId="0" borderId="32" xfId="1" applyNumberFormat="1" applyFont="1" applyFill="1" applyBorder="1"/>
    <xf numFmtId="168" fontId="0" fillId="0" borderId="32" xfId="0" applyNumberFormat="1" applyBorder="1"/>
    <xf numFmtId="168" fontId="12" fillId="9" borderId="0" xfId="0" applyNumberFormat="1" applyFont="1" applyFill="1"/>
    <xf numFmtId="168" fontId="12" fillId="9" borderId="33" xfId="0" applyNumberFormat="1" applyFont="1" applyFill="1" applyBorder="1"/>
    <xf numFmtId="168" fontId="12" fillId="9" borderId="34" xfId="0" applyNumberFormat="1" applyFont="1" applyFill="1" applyBorder="1"/>
    <xf numFmtId="169" fontId="12" fillId="6" borderId="0" xfId="1" applyNumberFormat="1" applyFont="1" applyFill="1" applyBorder="1" applyAlignment="1">
      <alignment vertical="center"/>
    </xf>
    <xf numFmtId="168" fontId="12" fillId="9" borderId="32" xfId="0" applyNumberFormat="1" applyFont="1" applyFill="1" applyBorder="1"/>
    <xf numFmtId="41" fontId="13" fillId="0" borderId="0" xfId="0" applyNumberFormat="1" applyFont="1"/>
    <xf numFmtId="168" fontId="13" fillId="0" borderId="0" xfId="0" applyNumberFormat="1" applyFont="1"/>
    <xf numFmtId="170" fontId="13" fillId="0" borderId="0" xfId="0" applyNumberFormat="1" applyFont="1" applyAlignment="1">
      <alignment horizontal="center"/>
    </xf>
    <xf numFmtId="41" fontId="13" fillId="0" borderId="33" xfId="0" applyNumberFormat="1" applyFont="1" applyBorder="1"/>
    <xf numFmtId="168" fontId="13" fillId="0" borderId="33" xfId="0" applyNumberFormat="1" applyFont="1" applyBorder="1"/>
    <xf numFmtId="170" fontId="13" fillId="0" borderId="33" xfId="0" applyNumberFormat="1" applyFont="1" applyBorder="1" applyAlignment="1">
      <alignment horizontal="center"/>
    </xf>
    <xf numFmtId="41" fontId="13" fillId="0" borderId="34" xfId="0" applyNumberFormat="1" applyFont="1" applyBorder="1"/>
    <xf numFmtId="168" fontId="13" fillId="0" borderId="34" xfId="0" applyNumberFormat="1" applyFont="1" applyBorder="1"/>
    <xf numFmtId="170" fontId="13" fillId="0" borderId="34" xfId="0" applyNumberFormat="1" applyFont="1" applyBorder="1" applyAlignment="1">
      <alignment horizontal="center"/>
    </xf>
    <xf numFmtId="41" fontId="13" fillId="0" borderId="32" xfId="0" applyNumberFormat="1" applyFont="1" applyBorder="1"/>
    <xf numFmtId="168" fontId="13" fillId="0" borderId="32" xfId="0" applyNumberFormat="1" applyFont="1" applyBorder="1"/>
    <xf numFmtId="170" fontId="13" fillId="0" borderId="32" xfId="0" applyNumberFormat="1" applyFont="1" applyBorder="1" applyAlignment="1">
      <alignment horizontal="center"/>
    </xf>
    <xf numFmtId="170" fontId="13" fillId="0" borderId="0" xfId="0" applyNumberFormat="1" applyFont="1"/>
    <xf numFmtId="170" fontId="13" fillId="0" borderId="33" xfId="0" applyNumberFormat="1" applyFont="1" applyBorder="1"/>
    <xf numFmtId="170" fontId="13" fillId="0" borderId="34" xfId="0" applyNumberFormat="1" applyFont="1" applyBorder="1"/>
    <xf numFmtId="170" fontId="13" fillId="0" borderId="32" xfId="0" applyNumberFormat="1" applyFont="1" applyBorder="1"/>
    <xf numFmtId="170" fontId="13" fillId="0" borderId="36" xfId="0" applyNumberFormat="1" applyFont="1" applyBorder="1"/>
    <xf numFmtId="169" fontId="0" fillId="0" borderId="37" xfId="1" applyNumberFormat="1" applyFont="1" applyBorder="1"/>
    <xf numFmtId="168" fontId="0" fillId="0" borderId="37" xfId="0" applyNumberFormat="1" applyBorder="1"/>
    <xf numFmtId="0" fontId="0" fillId="0" borderId="37" xfId="0" applyBorder="1"/>
    <xf numFmtId="169" fontId="0" fillId="0" borderId="37" xfId="1" applyNumberFormat="1" applyFont="1" applyBorder="1" applyAlignment="1">
      <alignment vertical="center"/>
    </xf>
    <xf numFmtId="0" fontId="8" fillId="0" borderId="38" xfId="0" applyFont="1" applyBorder="1" applyAlignment="1">
      <alignment horizontal="center" vertical="center" wrapText="1"/>
    </xf>
    <xf numFmtId="0" fontId="12" fillId="0" borderId="0" xfId="0" applyFont="1"/>
    <xf numFmtId="168" fontId="12" fillId="0" borderId="0" xfId="0" applyNumberFormat="1" applyFont="1"/>
    <xf numFmtId="170" fontId="12" fillId="0" borderId="0" xfId="0" applyNumberFormat="1" applyFont="1" applyAlignment="1">
      <alignment horizontal="center"/>
    </xf>
    <xf numFmtId="170" fontId="12" fillId="0" borderId="0" xfId="0" applyNumberFormat="1" applyFont="1" applyAlignment="1">
      <alignment horizontal="center" vertical="center"/>
    </xf>
    <xf numFmtId="170" fontId="12" fillId="0" borderId="0" xfId="0" applyNumberFormat="1" applyFont="1"/>
    <xf numFmtId="0" fontId="12" fillId="0" borderId="37" xfId="0" applyFont="1" applyBorder="1"/>
    <xf numFmtId="168" fontId="12" fillId="0" borderId="37" xfId="0" applyNumberFormat="1" applyFont="1" applyBorder="1"/>
    <xf numFmtId="170" fontId="12" fillId="0" borderId="37" xfId="0" applyNumberFormat="1" applyFont="1" applyBorder="1" applyAlignment="1">
      <alignment horizontal="center"/>
    </xf>
    <xf numFmtId="170" fontId="12" fillId="0" borderId="37" xfId="0" applyNumberFormat="1" applyFont="1" applyBorder="1"/>
    <xf numFmtId="170" fontId="12" fillId="0" borderId="37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7" fontId="0" fillId="6" borderId="0" xfId="0" applyNumberFormat="1" applyFill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8" fontId="11" fillId="7" borderId="2" xfId="0" applyNumberFormat="1" applyFont="1" applyFill="1" applyBorder="1" applyAlignment="1">
      <alignment horizontal="center" vertical="center"/>
    </xf>
    <xf numFmtId="168" fontId="11" fillId="7" borderId="27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169" fontId="11" fillId="7" borderId="2" xfId="1" applyNumberFormat="1" applyFont="1" applyFill="1" applyBorder="1" applyAlignment="1">
      <alignment horizontal="center" vertical="center"/>
    </xf>
    <xf numFmtId="169" fontId="11" fillId="7" borderId="27" xfId="1" applyNumberFormat="1" applyFont="1" applyFill="1" applyBorder="1" applyAlignment="1">
      <alignment horizontal="center" vertical="center"/>
    </xf>
    <xf numFmtId="0" fontId="11" fillId="7" borderId="2" xfId="1" applyNumberFormat="1" applyFont="1" applyFill="1" applyBorder="1" applyAlignment="1">
      <alignment horizontal="center" vertical="center"/>
    </xf>
    <xf numFmtId="0" fontId="11" fillId="7" borderId="27" xfId="1" applyNumberFormat="1" applyFont="1" applyFill="1" applyBorder="1" applyAlignment="1">
      <alignment horizontal="center" vertical="center"/>
    </xf>
    <xf numFmtId="170" fontId="11" fillId="7" borderId="3" xfId="0" applyNumberFormat="1" applyFont="1" applyFill="1" applyBorder="1" applyAlignment="1">
      <alignment horizontal="center" vertical="center"/>
    </xf>
    <xf numFmtId="170" fontId="11" fillId="7" borderId="27" xfId="0" applyNumberFormat="1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33" xfId="0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34" xfId="0" applyBorder="1" applyAlignment="1">
      <alignment horizontal="center"/>
    </xf>
    <xf numFmtId="0" fontId="0" fillId="0" borderId="34" xfId="0" applyBorder="1" applyAlignment="1">
      <alignment horizontal="left" wrapText="1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left" wrapText="1"/>
    </xf>
    <xf numFmtId="0" fontId="9" fillId="3" borderId="0" xfId="0" applyFont="1" applyFill="1" applyAlignment="1">
      <alignment horizontal="center" vertical="center"/>
    </xf>
    <xf numFmtId="170" fontId="11" fillId="7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0" fillId="0" borderId="37" xfId="0" applyBorder="1" applyAlignment="1">
      <alignment horizontal="left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F88"/>
      <color rgb="FFEFB868"/>
      <color rgb="FFC8CFD7"/>
      <color rgb="FFF198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usiness Templates">
  <a:themeElements>
    <a:clrScheme name="TM0058758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D497E"/>
      </a:accent1>
      <a:accent2>
        <a:srgbClr val="DFF3F2"/>
      </a:accent2>
      <a:accent3>
        <a:srgbClr val="C0D9F2"/>
      </a:accent3>
      <a:accent4>
        <a:srgbClr val="E63C28"/>
      </a:accent4>
      <a:accent5>
        <a:srgbClr val="8D9CAD"/>
      </a:accent5>
      <a:accent6>
        <a:srgbClr val="D2AC3C"/>
      </a:accent6>
      <a:hlink>
        <a:srgbClr val="0563C1"/>
      </a:hlink>
      <a:folHlink>
        <a:srgbClr val="954F72"/>
      </a:folHlink>
    </a:clrScheme>
    <a:fontScheme name="Custom 22">
      <a:majorFont>
        <a:latin typeface="Franklin Gothic Medium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C655-1CDC-472E-B20F-75DBDBD3D9D4}">
  <sheetPr codeName="Sheet1"/>
  <dimension ref="B1:X26"/>
  <sheetViews>
    <sheetView workbookViewId="0">
      <selection activeCell="G24" sqref="G24"/>
    </sheetView>
  </sheetViews>
  <sheetFormatPr defaultColWidth="8.84375" defaultRowHeight="15" x14ac:dyDescent="0.4"/>
  <cols>
    <col min="1" max="1" width="3.07421875" style="1" customWidth="1"/>
    <col min="2" max="2" width="7.4609375" style="1" customWidth="1"/>
    <col min="3" max="3" width="8.53515625" style="1" customWidth="1"/>
    <col min="4" max="4" width="8.84375" style="1"/>
    <col min="5" max="5" width="9.69140625" style="1" customWidth="1"/>
    <col min="6" max="6" width="6.84375" style="1" customWidth="1"/>
    <col min="7" max="7" width="6.69140625" style="1" customWidth="1"/>
    <col min="8" max="8" width="6.765625" style="1" customWidth="1"/>
    <col min="9" max="9" width="6.69140625" style="1" customWidth="1"/>
    <col min="10" max="10" width="7.84375" style="1" customWidth="1"/>
    <col min="11" max="11" width="8.84375" style="1"/>
    <col min="12" max="12" width="6" style="1" customWidth="1"/>
    <col min="13" max="13" width="8.84375" style="1"/>
    <col min="14" max="14" width="19.07421875" style="1" customWidth="1"/>
    <col min="15" max="18" width="8.84375" style="1"/>
    <col min="19" max="19" width="6" style="1" customWidth="1"/>
    <col min="20" max="16384" width="8.84375" style="1"/>
  </cols>
  <sheetData>
    <row r="1" spans="2:24" x14ac:dyDescent="0.4">
      <c r="B1" s="105" t="s">
        <v>1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2:24" x14ac:dyDescent="0.4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2:24" x14ac:dyDescent="0.4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2:24" x14ac:dyDescent="0.4"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U4" s="5">
        <v>1</v>
      </c>
      <c r="V4" s="5" t="str">
        <f>"31 JUNI " &amp;K10</f>
        <v>31 JUNI 2023</v>
      </c>
      <c r="W4" s="5"/>
      <c r="X4" s="5"/>
    </row>
    <row r="5" spans="2:24" x14ac:dyDescent="0.4"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U5" s="5">
        <v>2</v>
      </c>
      <c r="V5" s="5" t="str">
        <f>"31 DESEMBER "&amp;K10</f>
        <v>31 DESEMBER 2023</v>
      </c>
      <c r="W5" s="5"/>
      <c r="X5" s="5"/>
    </row>
    <row r="6" spans="2:24" x14ac:dyDescent="0.4"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U6" s="5"/>
      <c r="V6" s="5"/>
      <c r="W6" s="5"/>
      <c r="X6" s="5"/>
    </row>
    <row r="7" spans="2:24" x14ac:dyDescent="0.4"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U7" s="5"/>
      <c r="V7" s="5"/>
      <c r="W7" s="5"/>
      <c r="X7" s="5"/>
    </row>
    <row r="8" spans="2:24" x14ac:dyDescent="0.4">
      <c r="U8" s="5"/>
      <c r="V8" s="5"/>
      <c r="W8" s="5"/>
      <c r="X8" s="5"/>
    </row>
    <row r="9" spans="2:24" ht="21.75" customHeight="1" x14ac:dyDescent="0.4">
      <c r="U9" s="5"/>
      <c r="V9" s="5"/>
      <c r="W9" s="5"/>
      <c r="X9" s="5"/>
    </row>
    <row r="10" spans="2:24" ht="27.75" customHeight="1" x14ac:dyDescent="0.4">
      <c r="E10" s="8" t="s">
        <v>2</v>
      </c>
      <c r="G10" s="4"/>
      <c r="H10" s="3">
        <v>2</v>
      </c>
      <c r="J10" s="9" t="s">
        <v>3</v>
      </c>
      <c r="K10" s="3">
        <v>2023</v>
      </c>
      <c r="M10" s="7" t="s">
        <v>4</v>
      </c>
      <c r="N10" s="3" t="str">
        <f>VLOOKUP(H10,U4:V5,2,0)</f>
        <v>31 DESEMBER 2023</v>
      </c>
      <c r="U10" s="5"/>
      <c r="V10" s="5"/>
      <c r="W10" s="5"/>
      <c r="X10" s="5"/>
    </row>
    <row r="11" spans="2:24" ht="15.75" customHeight="1" x14ac:dyDescent="0.4">
      <c r="G11" s="4"/>
      <c r="H11" s="4"/>
      <c r="I11" s="4"/>
      <c r="J11" s="6"/>
      <c r="L11" s="4"/>
      <c r="M11" s="4"/>
      <c r="N11" s="6"/>
      <c r="U11" s="5"/>
      <c r="V11" s="5"/>
      <c r="W11" s="5"/>
      <c r="X11" s="5"/>
    </row>
    <row r="12" spans="2:24" ht="15.5" thickBot="1" x14ac:dyDescent="0.4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U12" s="5"/>
      <c r="V12" s="5"/>
      <c r="W12" s="5"/>
      <c r="X12" s="5"/>
    </row>
    <row r="13" spans="2:24" ht="16.5" customHeight="1" thickBot="1" x14ac:dyDescent="0.45">
      <c r="U13" s="5"/>
      <c r="V13" s="5"/>
      <c r="W13" s="5"/>
      <c r="X13" s="5"/>
    </row>
    <row r="14" spans="2:24" ht="25.5" customHeight="1" x14ac:dyDescent="0.4">
      <c r="B14" s="107" t="s">
        <v>5</v>
      </c>
      <c r="C14" s="107"/>
      <c r="D14" s="107" t="s">
        <v>6</v>
      </c>
      <c r="E14" s="107"/>
      <c r="F14" s="107" t="s">
        <v>7</v>
      </c>
      <c r="G14" s="107"/>
      <c r="H14" s="108" t="s">
        <v>9</v>
      </c>
      <c r="I14" s="108"/>
      <c r="P14" s="6" t="s">
        <v>8</v>
      </c>
      <c r="Q14" s="106">
        <v>1000</v>
      </c>
      <c r="R14" s="106"/>
      <c r="S14" s="106"/>
      <c r="U14" s="5"/>
      <c r="V14" s="5"/>
      <c r="W14" s="5"/>
      <c r="X14" s="5"/>
    </row>
    <row r="15" spans="2:24" x14ac:dyDescent="0.4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U15" s="5"/>
      <c r="V15" s="5"/>
      <c r="W15" s="5"/>
      <c r="X15" s="5"/>
    </row>
    <row r="16" spans="2:24" x14ac:dyDescent="0.4">
      <c r="U16" s="5"/>
      <c r="V16" s="5"/>
      <c r="W16" s="5"/>
      <c r="X16" s="5"/>
    </row>
    <row r="17" spans="21:24" x14ac:dyDescent="0.4">
      <c r="U17" s="5"/>
      <c r="V17" s="5"/>
      <c r="W17" s="5"/>
      <c r="X17" s="5"/>
    </row>
    <row r="18" spans="21:24" x14ac:dyDescent="0.4">
      <c r="U18" s="5"/>
      <c r="V18" s="5"/>
      <c r="W18" s="5"/>
      <c r="X18" s="5"/>
    </row>
    <row r="19" spans="21:24" x14ac:dyDescent="0.4">
      <c r="U19" s="5"/>
      <c r="V19" s="5"/>
      <c r="W19" s="5"/>
      <c r="X19" s="5"/>
    </row>
    <row r="20" spans="21:24" x14ac:dyDescent="0.4">
      <c r="U20" s="5"/>
      <c r="V20" s="5"/>
      <c r="W20" s="5"/>
      <c r="X20" s="5"/>
    </row>
    <row r="21" spans="21:24" x14ac:dyDescent="0.4">
      <c r="U21" s="5"/>
      <c r="V21" s="5"/>
      <c r="W21" s="5"/>
      <c r="X21" s="5"/>
    </row>
    <row r="22" spans="21:24" x14ac:dyDescent="0.4">
      <c r="U22" s="5"/>
      <c r="V22" s="5"/>
      <c r="W22" s="5"/>
      <c r="X22" s="5"/>
    </row>
    <row r="23" spans="21:24" x14ac:dyDescent="0.4">
      <c r="U23" s="5"/>
      <c r="V23" s="5"/>
      <c r="W23" s="5"/>
      <c r="X23" s="5"/>
    </row>
    <row r="24" spans="21:24" x14ac:dyDescent="0.4">
      <c r="U24" s="5"/>
      <c r="V24" s="5"/>
      <c r="W24" s="5"/>
      <c r="X24" s="5"/>
    </row>
    <row r="25" spans="21:24" x14ac:dyDescent="0.4">
      <c r="U25" s="5"/>
      <c r="V25" s="5"/>
      <c r="W25" s="5"/>
      <c r="X25" s="5"/>
    </row>
    <row r="26" spans="21:24" x14ac:dyDescent="0.4">
      <c r="U26" s="5"/>
      <c r="V26" s="5"/>
      <c r="W26" s="5"/>
      <c r="X26" s="5"/>
    </row>
  </sheetData>
  <mergeCells count="6">
    <mergeCell ref="B1:S7"/>
    <mergeCell ref="Q14:S14"/>
    <mergeCell ref="B14:C14"/>
    <mergeCell ref="D14:E14"/>
    <mergeCell ref="F14:G14"/>
    <mergeCell ref="H14:I14"/>
  </mergeCells>
  <dataValidations count="1">
    <dataValidation type="list" allowBlank="1" showInputMessage="1" showErrorMessage="1" sqref="H10" xr:uid="{EB621B6F-582C-4A47-9425-4082858D0ABF}">
      <formula1>"1,2"</formula1>
    </dataValidation>
  </dataValidations>
  <hyperlinks>
    <hyperlink ref="D14:E14" location="EKSTRA!A1" display="EKSTRAKOMPTABEL" xr:uid="{88A9D321-30B3-42A7-9848-10E8465951A5}"/>
    <hyperlink ref="F14:G14" location="GABUNGAN!A1" display="GABUNGAN" xr:uid="{A8CC3C76-CE47-4F6D-93E3-9B2F88648412}"/>
    <hyperlink ref="H14:I14" location="PERSEDIAAN!A1" display="PERSEDIAAN" xr:uid="{2DB194B5-CDC6-4F0F-96BC-3F59D5BBCA2E}"/>
    <hyperlink ref="B14:C14" location="INTRA!A1" display="INTRAKOMPTABEL" xr:uid="{F80EE478-84AD-4AC5-BF81-328554D543C1}"/>
  </hyperlink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0A592-833B-4100-A3CA-D8C38D55055A}">
  <sheetPr codeName="Sheet9"/>
  <dimension ref="A1:V134"/>
  <sheetViews>
    <sheetView tabSelected="1" zoomScale="90" zoomScaleNormal="9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C11" sqref="C11:F11"/>
    </sheetView>
  </sheetViews>
  <sheetFormatPr defaultRowHeight="15" x14ac:dyDescent="0.4"/>
  <cols>
    <col min="1" max="1" width="4.84375" customWidth="1"/>
    <col min="2" max="2" width="5.53515625" customWidth="1"/>
    <col min="7" max="7" width="4" customWidth="1"/>
    <col min="8" max="8" width="9.765625" style="18" customWidth="1"/>
    <col min="9" max="9" width="19.765625" style="15" customWidth="1"/>
    <col min="10" max="10" width="9" style="18" customWidth="1"/>
    <col min="11" max="11" width="20.84375" style="15" customWidth="1"/>
    <col min="12" max="12" width="8.3046875" customWidth="1"/>
    <col min="13" max="13" width="20" style="15" bestFit="1" customWidth="1"/>
    <col min="14" max="14" width="9" style="15" customWidth="1"/>
    <col min="15" max="15" width="18" style="15" customWidth="1"/>
    <col min="16" max="16" width="18" customWidth="1"/>
    <col min="17" max="17" width="17.4609375" bestFit="1" customWidth="1"/>
    <col min="18" max="18" width="7.23046875" customWidth="1"/>
    <col min="19" max="19" width="17.4609375" bestFit="1" customWidth="1"/>
    <col min="20" max="20" width="20.23046875" bestFit="1" customWidth="1"/>
    <col min="21" max="21" width="9.07421875" style="18" customWidth="1"/>
    <col min="22" max="22" width="22" style="15" customWidth="1"/>
  </cols>
  <sheetData>
    <row r="1" spans="1:22" ht="46.5" customHeight="1" x14ac:dyDescent="0.4">
      <c r="A1" s="148" t="s">
        <v>123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</row>
    <row r="3" spans="1:22" ht="21.75" customHeight="1" x14ac:dyDescent="0.4">
      <c r="A3" s="127" t="s">
        <v>122</v>
      </c>
      <c r="B3" s="128"/>
      <c r="C3" s="128"/>
      <c r="D3" s="128"/>
      <c r="E3" s="128"/>
      <c r="F3" s="128"/>
      <c r="G3" s="128"/>
      <c r="H3" s="128"/>
      <c r="I3" s="129"/>
      <c r="J3" s="133">
        <f>SUM(J9:J80)</f>
        <v>16201</v>
      </c>
      <c r="K3" s="117">
        <f>SUM(K9:K80)</f>
        <v>257922798591</v>
      </c>
      <c r="L3" s="135">
        <f>SUM(L9:L80)</f>
        <v>15230</v>
      </c>
      <c r="M3" s="117">
        <f>SUM(M9:M80)</f>
        <v>234399123418</v>
      </c>
      <c r="N3" s="51"/>
      <c r="O3" s="137">
        <f>SUM(O9:O80)</f>
        <v>23523675173</v>
      </c>
      <c r="P3" s="137">
        <f>SUM(P9:P69)</f>
        <v>0</v>
      </c>
      <c r="Q3" s="137">
        <f>SUM(Q9:Q80)</f>
        <v>-9722824819</v>
      </c>
      <c r="R3" s="149">
        <f>SUM(R9:R69)</f>
        <v>0</v>
      </c>
      <c r="S3" s="149">
        <f>SUM(S9:S80)</f>
        <v>-9722824819</v>
      </c>
      <c r="T3" s="117">
        <f>SUM(T9:T80)</f>
        <v>13800850354</v>
      </c>
      <c r="U3" s="133">
        <f>SUM(U9:U80)</f>
        <v>950</v>
      </c>
      <c r="V3" s="117">
        <f>SUM(V9:V80)</f>
        <v>23523675173</v>
      </c>
    </row>
    <row r="4" spans="1:22" ht="30.75" customHeight="1" x14ac:dyDescent="0.4">
      <c r="A4" s="130"/>
      <c r="B4" s="131"/>
      <c r="C4" s="131"/>
      <c r="D4" s="131"/>
      <c r="E4" s="131"/>
      <c r="F4" s="131"/>
      <c r="G4" s="131"/>
      <c r="H4" s="131"/>
      <c r="I4" s="132"/>
      <c r="J4" s="134"/>
      <c r="K4" s="118"/>
      <c r="L4" s="136"/>
      <c r="M4" s="118"/>
      <c r="N4" s="40"/>
      <c r="O4" s="138"/>
      <c r="P4" s="138"/>
      <c r="Q4" s="138"/>
      <c r="R4" s="138"/>
      <c r="S4" s="138"/>
      <c r="T4" s="118"/>
      <c r="U4" s="134"/>
      <c r="V4" s="118"/>
    </row>
    <row r="5" spans="1:22" ht="15.75" customHeight="1" x14ac:dyDescent="0.4">
      <c r="A5" s="119" t="s">
        <v>73</v>
      </c>
      <c r="B5" s="120"/>
      <c r="C5" s="120"/>
      <c r="D5" s="120"/>
      <c r="E5" s="120"/>
      <c r="F5" s="121"/>
      <c r="G5" s="125" t="s">
        <v>74</v>
      </c>
      <c r="H5" s="119" t="s">
        <v>139</v>
      </c>
      <c r="I5" s="121"/>
      <c r="J5" s="114" t="s">
        <v>75</v>
      </c>
      <c r="K5" s="116"/>
      <c r="L5" s="116"/>
      <c r="M5" s="115"/>
      <c r="N5" s="120" t="s">
        <v>124</v>
      </c>
      <c r="O5" s="120"/>
      <c r="P5" s="120"/>
      <c r="Q5" s="120"/>
      <c r="R5" s="120"/>
      <c r="S5" s="121"/>
      <c r="T5" s="125" t="s">
        <v>125</v>
      </c>
      <c r="U5" s="119" t="s">
        <v>140</v>
      </c>
      <c r="V5" s="121"/>
    </row>
    <row r="6" spans="1:22" ht="15.75" customHeight="1" x14ac:dyDescent="0.4">
      <c r="A6" s="122"/>
      <c r="B6" s="123"/>
      <c r="C6" s="123"/>
      <c r="D6" s="123"/>
      <c r="E6" s="123"/>
      <c r="F6" s="124"/>
      <c r="G6" s="126"/>
      <c r="H6" s="122"/>
      <c r="I6" s="124"/>
      <c r="J6" s="114" t="s">
        <v>76</v>
      </c>
      <c r="K6" s="115"/>
      <c r="L6" s="114" t="s">
        <v>77</v>
      </c>
      <c r="M6" s="116"/>
      <c r="N6" s="123"/>
      <c r="O6" s="123"/>
      <c r="P6" s="123"/>
      <c r="Q6" s="123"/>
      <c r="R6" s="123"/>
      <c r="S6" s="124"/>
      <c r="T6" s="139"/>
      <c r="U6" s="122"/>
      <c r="V6" s="124"/>
    </row>
    <row r="7" spans="1:22" ht="27" customHeight="1" x14ac:dyDescent="0.4">
      <c r="A7" s="114" t="s">
        <v>78</v>
      </c>
      <c r="B7" s="115"/>
      <c r="C7" s="114" t="s">
        <v>79</v>
      </c>
      <c r="D7" s="116"/>
      <c r="E7" s="116"/>
      <c r="F7" s="115"/>
      <c r="G7" s="11"/>
      <c r="H7" s="16" t="s">
        <v>80</v>
      </c>
      <c r="I7" s="13" t="s">
        <v>81</v>
      </c>
      <c r="J7" s="16" t="s">
        <v>80</v>
      </c>
      <c r="K7" s="13" t="s">
        <v>81</v>
      </c>
      <c r="L7" s="11" t="s">
        <v>80</v>
      </c>
      <c r="M7" s="21" t="s">
        <v>81</v>
      </c>
      <c r="N7" s="21" t="s">
        <v>131</v>
      </c>
      <c r="O7" s="21" t="s">
        <v>132</v>
      </c>
      <c r="P7" s="11" t="s">
        <v>126</v>
      </c>
      <c r="Q7" s="11" t="s">
        <v>134</v>
      </c>
      <c r="R7" s="27" t="s">
        <v>127</v>
      </c>
      <c r="S7" s="21" t="s">
        <v>8</v>
      </c>
      <c r="T7" s="126"/>
      <c r="U7" s="27" t="s">
        <v>80</v>
      </c>
      <c r="V7" s="13" t="s">
        <v>81</v>
      </c>
    </row>
    <row r="8" spans="1:22" ht="15.75" customHeight="1" x14ac:dyDescent="0.4">
      <c r="A8" s="111" t="s">
        <v>82</v>
      </c>
      <c r="B8" s="112"/>
      <c r="C8" s="111" t="s">
        <v>83</v>
      </c>
      <c r="D8" s="113"/>
      <c r="E8" s="113"/>
      <c r="F8" s="112"/>
      <c r="G8" s="12" t="s">
        <v>84</v>
      </c>
      <c r="H8" s="17" t="s">
        <v>85</v>
      </c>
      <c r="I8" s="14" t="s">
        <v>86</v>
      </c>
      <c r="J8" s="17" t="s">
        <v>87</v>
      </c>
      <c r="K8" s="14" t="s">
        <v>88</v>
      </c>
      <c r="L8" s="12" t="s">
        <v>89</v>
      </c>
      <c r="M8" s="30" t="s">
        <v>90</v>
      </c>
      <c r="N8" s="22"/>
      <c r="O8" s="22"/>
      <c r="P8" s="19">
        <v>10</v>
      </c>
      <c r="Q8" s="19">
        <v>11</v>
      </c>
      <c r="R8" s="29">
        <v>12</v>
      </c>
      <c r="S8" s="22" t="s">
        <v>128</v>
      </c>
      <c r="T8" s="22" t="s">
        <v>129</v>
      </c>
      <c r="U8" s="29">
        <v>15</v>
      </c>
      <c r="V8" s="19">
        <v>16</v>
      </c>
    </row>
    <row r="9" spans="1:22" ht="15.75" customHeight="1" x14ac:dyDescent="0.4">
      <c r="A9" s="109" t="s">
        <v>10</v>
      </c>
      <c r="B9" s="109"/>
      <c r="C9" s="110" t="s">
        <v>42</v>
      </c>
      <c r="D9" s="110"/>
      <c r="E9" s="110"/>
      <c r="F9" s="110"/>
      <c r="G9" t="s">
        <v>91</v>
      </c>
      <c r="H9" s="55">
        <v>0</v>
      </c>
      <c r="I9" s="56">
        <v>0</v>
      </c>
      <c r="J9" s="60">
        <v>1064</v>
      </c>
      <c r="K9" s="15">
        <v>4423712000</v>
      </c>
      <c r="L9">
        <v>684</v>
      </c>
      <c r="M9" s="15">
        <v>1681365000</v>
      </c>
      <c r="N9" s="73">
        <v>380</v>
      </c>
      <c r="O9" s="74">
        <v>2742347000</v>
      </c>
      <c r="P9" s="75">
        <v>0</v>
      </c>
      <c r="Q9" s="75">
        <v>0</v>
      </c>
      <c r="R9" s="85">
        <v>0</v>
      </c>
      <c r="S9" s="85">
        <v>0</v>
      </c>
      <c r="T9" s="68">
        <v>2742347000</v>
      </c>
      <c r="U9" s="42">
        <f t="shared" ref="U9:U41" si="0">H9+J9-L9</f>
        <v>380</v>
      </c>
      <c r="V9" s="43">
        <f t="shared" ref="V9:V47" si="1">I9+K9-M9</f>
        <v>2742347000</v>
      </c>
    </row>
    <row r="10" spans="1:22" ht="15.75" customHeight="1" thickBot="1" x14ac:dyDescent="0.45">
      <c r="A10" s="140" t="s">
        <v>11</v>
      </c>
      <c r="B10" s="140"/>
      <c r="C10" s="141" t="s">
        <v>43</v>
      </c>
      <c r="D10" s="141"/>
      <c r="E10" s="141"/>
      <c r="F10" s="141"/>
      <c r="G10" s="35" t="s">
        <v>91</v>
      </c>
      <c r="H10" s="55">
        <v>0</v>
      </c>
      <c r="I10" s="56">
        <v>0</v>
      </c>
      <c r="J10" s="61">
        <v>14489</v>
      </c>
      <c r="K10" s="62">
        <v>227066899000</v>
      </c>
      <c r="L10" s="35">
        <v>14489</v>
      </c>
      <c r="M10" s="62">
        <v>227066899000</v>
      </c>
      <c r="N10" s="76">
        <v>0</v>
      </c>
      <c r="O10" s="77">
        <v>0</v>
      </c>
      <c r="P10" s="78">
        <v>0</v>
      </c>
      <c r="Q10" s="78">
        <v>0</v>
      </c>
      <c r="R10" s="86">
        <v>0</v>
      </c>
      <c r="S10" s="86">
        <v>0</v>
      </c>
      <c r="T10" s="69">
        <v>0</v>
      </c>
      <c r="U10" s="44">
        <f t="shared" si="0"/>
        <v>0</v>
      </c>
      <c r="V10" s="45">
        <f t="shared" si="1"/>
        <v>0</v>
      </c>
    </row>
    <row r="11" spans="1:22" ht="16" thickTop="1" thickBot="1" x14ac:dyDescent="0.45">
      <c r="A11" s="144" t="s">
        <v>12</v>
      </c>
      <c r="B11" s="144"/>
      <c r="C11" s="145" t="s">
        <v>44</v>
      </c>
      <c r="D11" s="145"/>
      <c r="E11" s="145"/>
      <c r="F11" s="145"/>
      <c r="G11" s="36" t="s">
        <v>91</v>
      </c>
      <c r="H11" s="55">
        <v>0</v>
      </c>
      <c r="I11" s="56">
        <v>0</v>
      </c>
      <c r="J11" s="63">
        <v>6</v>
      </c>
      <c r="K11" s="64">
        <v>14800000</v>
      </c>
      <c r="L11" s="36">
        <v>4</v>
      </c>
      <c r="M11" s="64">
        <v>9850000</v>
      </c>
      <c r="N11" s="79">
        <v>2</v>
      </c>
      <c r="O11" s="80">
        <v>4950000</v>
      </c>
      <c r="P11" s="81">
        <v>0</v>
      </c>
      <c r="Q11" s="81">
        <v>-4950000</v>
      </c>
      <c r="R11" s="87">
        <v>0</v>
      </c>
      <c r="S11" s="87">
        <f>P11+Q11+R11</f>
        <v>-4950000</v>
      </c>
      <c r="T11" s="70">
        <v>0</v>
      </c>
      <c r="U11" s="46">
        <f t="shared" si="0"/>
        <v>2</v>
      </c>
      <c r="V11" s="47">
        <f t="shared" si="1"/>
        <v>4950000</v>
      </c>
    </row>
    <row r="12" spans="1:22" ht="15.75" customHeight="1" thickTop="1" x14ac:dyDescent="0.4">
      <c r="A12" s="142" t="s">
        <v>13</v>
      </c>
      <c r="B12" s="142"/>
      <c r="C12" s="143" t="s">
        <v>45</v>
      </c>
      <c r="D12" s="143"/>
      <c r="E12" s="143"/>
      <c r="F12" s="143"/>
      <c r="G12" t="s">
        <v>91</v>
      </c>
      <c r="H12" s="55">
        <v>0</v>
      </c>
      <c r="I12" s="56">
        <v>0</v>
      </c>
      <c r="J12" s="60">
        <v>7</v>
      </c>
      <c r="K12" s="15">
        <v>2414435700</v>
      </c>
      <c r="L12">
        <v>1</v>
      </c>
      <c r="M12" s="15">
        <v>199500000</v>
      </c>
      <c r="N12" s="73">
        <v>6</v>
      </c>
      <c r="O12" s="74">
        <v>2214935700</v>
      </c>
      <c r="P12" s="75">
        <v>0</v>
      </c>
      <c r="Q12" s="75">
        <v>-1915685700</v>
      </c>
      <c r="R12" s="85">
        <v>0</v>
      </c>
      <c r="S12" s="85">
        <f>P12+Q12+R12</f>
        <v>-1915685700</v>
      </c>
      <c r="T12" s="68">
        <v>299250000</v>
      </c>
      <c r="U12" s="42">
        <f t="shared" si="0"/>
        <v>6</v>
      </c>
      <c r="V12" s="43">
        <f t="shared" si="1"/>
        <v>2214935700</v>
      </c>
    </row>
    <row r="13" spans="1:22" ht="15.75" customHeight="1" x14ac:dyDescent="0.4">
      <c r="A13" s="142" t="s">
        <v>14</v>
      </c>
      <c r="B13" s="142"/>
      <c r="C13" s="143" t="s">
        <v>46</v>
      </c>
      <c r="D13" s="143"/>
      <c r="E13" s="143"/>
      <c r="F13" s="143"/>
      <c r="G13" t="s">
        <v>91</v>
      </c>
      <c r="H13" s="55">
        <v>0</v>
      </c>
      <c r="I13" s="56">
        <v>0</v>
      </c>
      <c r="J13" s="60">
        <v>7</v>
      </c>
      <c r="K13" s="15">
        <v>1857744218</v>
      </c>
      <c r="L13">
        <v>1</v>
      </c>
      <c r="M13" s="15">
        <v>30633418</v>
      </c>
      <c r="N13" s="73">
        <v>6</v>
      </c>
      <c r="O13" s="74">
        <v>1827110800</v>
      </c>
      <c r="P13" s="75">
        <v>0</v>
      </c>
      <c r="Q13" s="75">
        <v>-1309912172</v>
      </c>
      <c r="R13" s="85">
        <v>0</v>
      </c>
      <c r="S13" s="85">
        <f t="shared" ref="S13:S37" si="2">P13+Q13+R13</f>
        <v>-1309912172</v>
      </c>
      <c r="T13" s="68">
        <v>517198628</v>
      </c>
      <c r="U13" s="42">
        <f t="shared" si="0"/>
        <v>6</v>
      </c>
      <c r="V13" s="43">
        <f t="shared" si="1"/>
        <v>1827110800</v>
      </c>
    </row>
    <row r="14" spans="1:22" ht="15.75" customHeight="1" thickBot="1" x14ac:dyDescent="0.45">
      <c r="A14" s="140" t="s">
        <v>15</v>
      </c>
      <c r="B14" s="140"/>
      <c r="C14" s="141" t="s">
        <v>47</v>
      </c>
      <c r="D14" s="141"/>
      <c r="E14" s="141"/>
      <c r="F14" s="141"/>
      <c r="G14" s="35" t="s">
        <v>91</v>
      </c>
      <c r="H14" s="55">
        <v>0</v>
      </c>
      <c r="I14" s="56">
        <v>0</v>
      </c>
      <c r="J14" s="61">
        <v>20</v>
      </c>
      <c r="K14" s="62">
        <v>578324440</v>
      </c>
      <c r="L14" s="35">
        <v>2</v>
      </c>
      <c r="M14" s="62">
        <v>30789000</v>
      </c>
      <c r="N14" s="76">
        <v>18</v>
      </c>
      <c r="O14" s="77">
        <v>547535440</v>
      </c>
      <c r="P14" s="78">
        <v>0</v>
      </c>
      <c r="Q14" s="78">
        <v>-478510132</v>
      </c>
      <c r="R14" s="86">
        <v>0</v>
      </c>
      <c r="S14" s="86">
        <f t="shared" si="2"/>
        <v>-478510132</v>
      </c>
      <c r="T14" s="69">
        <v>69025308</v>
      </c>
      <c r="U14" s="44">
        <f t="shared" si="0"/>
        <v>18</v>
      </c>
      <c r="V14" s="45">
        <f t="shared" si="1"/>
        <v>547535440</v>
      </c>
    </row>
    <row r="15" spans="1:22" ht="15.75" customHeight="1" thickTop="1" x14ac:dyDescent="0.4">
      <c r="A15" s="142" t="s">
        <v>16</v>
      </c>
      <c r="B15" s="142"/>
      <c r="C15" s="143" t="s">
        <v>48</v>
      </c>
      <c r="D15" s="143"/>
      <c r="E15" s="143"/>
      <c r="F15" s="143"/>
      <c r="G15" t="s">
        <v>91</v>
      </c>
      <c r="H15" s="55">
        <v>0</v>
      </c>
      <c r="I15" s="56">
        <v>0</v>
      </c>
      <c r="J15" s="60">
        <v>1</v>
      </c>
      <c r="K15" s="15">
        <v>8500000</v>
      </c>
      <c r="L15">
        <v>0</v>
      </c>
      <c r="M15" s="15">
        <v>0</v>
      </c>
      <c r="N15" s="73">
        <v>1</v>
      </c>
      <c r="O15" s="74">
        <v>8500000</v>
      </c>
      <c r="P15" s="75">
        <v>0</v>
      </c>
      <c r="Q15" s="75">
        <v>-2550000</v>
      </c>
      <c r="R15" s="85">
        <v>0</v>
      </c>
      <c r="S15" s="85">
        <f t="shared" si="2"/>
        <v>-2550000</v>
      </c>
      <c r="T15" s="68">
        <v>5950000</v>
      </c>
      <c r="U15" s="42">
        <f t="shared" si="0"/>
        <v>1</v>
      </c>
      <c r="V15" s="43">
        <f t="shared" si="1"/>
        <v>8500000</v>
      </c>
    </row>
    <row r="16" spans="1:22" ht="15.75" customHeight="1" thickBot="1" x14ac:dyDescent="0.45">
      <c r="A16" s="140" t="s">
        <v>17</v>
      </c>
      <c r="B16" s="140"/>
      <c r="C16" s="141" t="s">
        <v>49</v>
      </c>
      <c r="D16" s="141"/>
      <c r="E16" s="141"/>
      <c r="F16" s="141"/>
      <c r="G16" s="35" t="s">
        <v>91</v>
      </c>
      <c r="H16" s="55">
        <v>0</v>
      </c>
      <c r="I16" s="56">
        <v>0</v>
      </c>
      <c r="J16" s="61">
        <v>2</v>
      </c>
      <c r="K16" s="62">
        <v>137500000</v>
      </c>
      <c r="L16" s="35">
        <v>0</v>
      </c>
      <c r="M16" s="62">
        <v>0</v>
      </c>
      <c r="N16" s="76">
        <v>2</v>
      </c>
      <c r="O16" s="77">
        <v>137500000</v>
      </c>
      <c r="P16" s="78">
        <v>0</v>
      </c>
      <c r="Q16" s="78">
        <v>-137500000</v>
      </c>
      <c r="R16" s="86">
        <v>0</v>
      </c>
      <c r="S16" s="86">
        <f>P16+Q16+R16</f>
        <v>-137500000</v>
      </c>
      <c r="T16" s="69">
        <v>0</v>
      </c>
      <c r="U16" s="44">
        <f t="shared" si="0"/>
        <v>2</v>
      </c>
      <c r="V16" s="45">
        <f t="shared" si="1"/>
        <v>137500000</v>
      </c>
    </row>
    <row r="17" spans="1:22" ht="15.75" customHeight="1" thickTop="1" x14ac:dyDescent="0.4">
      <c r="A17" s="142" t="s">
        <v>18</v>
      </c>
      <c r="B17" s="142"/>
      <c r="C17" s="143" t="s">
        <v>50</v>
      </c>
      <c r="D17" s="143"/>
      <c r="E17" s="143"/>
      <c r="F17" s="143"/>
      <c r="G17" t="s">
        <v>91</v>
      </c>
      <c r="H17" s="55">
        <v>0</v>
      </c>
      <c r="I17" s="56">
        <v>0</v>
      </c>
      <c r="J17" s="60">
        <v>2</v>
      </c>
      <c r="K17" s="15">
        <v>3000000</v>
      </c>
      <c r="L17">
        <v>0</v>
      </c>
      <c r="M17" s="15">
        <v>0</v>
      </c>
      <c r="N17" s="73">
        <v>2</v>
      </c>
      <c r="O17" s="74">
        <v>3000000</v>
      </c>
      <c r="P17" s="75">
        <v>0</v>
      </c>
      <c r="Q17" s="75">
        <v>-3000000</v>
      </c>
      <c r="R17" s="85">
        <v>0</v>
      </c>
      <c r="S17" s="85">
        <f t="shared" si="2"/>
        <v>-3000000</v>
      </c>
      <c r="T17" s="68">
        <v>0</v>
      </c>
      <c r="U17" s="42">
        <f t="shared" si="0"/>
        <v>2</v>
      </c>
      <c r="V17" s="43">
        <f t="shared" si="1"/>
        <v>3000000</v>
      </c>
    </row>
    <row r="18" spans="1:22" ht="15.75" customHeight="1" thickBot="1" x14ac:dyDescent="0.45">
      <c r="A18" s="140" t="s">
        <v>19</v>
      </c>
      <c r="B18" s="140"/>
      <c r="C18" s="141" t="s">
        <v>51</v>
      </c>
      <c r="D18" s="141"/>
      <c r="E18" s="141"/>
      <c r="F18" s="141"/>
      <c r="G18" s="35" t="s">
        <v>91</v>
      </c>
      <c r="H18" s="55">
        <v>0</v>
      </c>
      <c r="I18" s="56">
        <v>0</v>
      </c>
      <c r="J18" s="61">
        <v>2</v>
      </c>
      <c r="K18" s="62">
        <v>249960000</v>
      </c>
      <c r="L18" s="35">
        <v>1</v>
      </c>
      <c r="M18" s="62">
        <v>124980000</v>
      </c>
      <c r="N18" s="76">
        <v>1</v>
      </c>
      <c r="O18" s="77">
        <v>124980000</v>
      </c>
      <c r="P18" s="78">
        <v>0</v>
      </c>
      <c r="Q18" s="78">
        <v>-93735000</v>
      </c>
      <c r="R18" s="86">
        <v>0</v>
      </c>
      <c r="S18" s="86">
        <f t="shared" si="2"/>
        <v>-93735000</v>
      </c>
      <c r="T18" s="69">
        <v>31245000</v>
      </c>
      <c r="U18" s="44">
        <f t="shared" si="0"/>
        <v>1</v>
      </c>
      <c r="V18" s="45">
        <f t="shared" si="1"/>
        <v>124980000</v>
      </c>
    </row>
    <row r="19" spans="1:22" ht="15.75" customHeight="1" thickTop="1" x14ac:dyDescent="0.4">
      <c r="A19" s="142" t="s">
        <v>20</v>
      </c>
      <c r="B19" s="142"/>
      <c r="C19" s="143" t="s">
        <v>52</v>
      </c>
      <c r="D19" s="143"/>
      <c r="E19" s="143"/>
      <c r="F19" s="143"/>
      <c r="G19" t="s">
        <v>91</v>
      </c>
      <c r="H19" s="55">
        <v>0</v>
      </c>
      <c r="I19" s="56">
        <v>0</v>
      </c>
      <c r="J19" s="60">
        <v>62</v>
      </c>
      <c r="K19" s="15">
        <v>215891000</v>
      </c>
      <c r="L19">
        <v>5</v>
      </c>
      <c r="M19" s="15">
        <v>8998000</v>
      </c>
      <c r="N19" s="73">
        <v>57</v>
      </c>
      <c r="O19" s="74">
        <v>206893000</v>
      </c>
      <c r="P19" s="75">
        <v>0</v>
      </c>
      <c r="Q19" s="75">
        <v>-206893000</v>
      </c>
      <c r="R19" s="85">
        <v>0</v>
      </c>
      <c r="S19" s="85">
        <f t="shared" si="2"/>
        <v>-206893000</v>
      </c>
      <c r="T19" s="68">
        <v>0</v>
      </c>
      <c r="U19" s="42">
        <f t="shared" si="0"/>
        <v>57</v>
      </c>
      <c r="V19" s="43">
        <f t="shared" si="1"/>
        <v>206893000</v>
      </c>
    </row>
    <row r="20" spans="1:22" ht="15.75" customHeight="1" x14ac:dyDescent="0.4">
      <c r="A20" s="142" t="s">
        <v>21</v>
      </c>
      <c r="B20" s="142"/>
      <c r="C20" s="143" t="s">
        <v>53</v>
      </c>
      <c r="D20" s="143"/>
      <c r="E20" s="143"/>
      <c r="F20" s="143"/>
      <c r="G20" t="s">
        <v>91</v>
      </c>
      <c r="H20" s="55">
        <v>0</v>
      </c>
      <c r="I20" s="56">
        <v>0</v>
      </c>
      <c r="J20" s="60">
        <v>15</v>
      </c>
      <c r="K20" s="15">
        <v>78043365</v>
      </c>
      <c r="L20">
        <v>0</v>
      </c>
      <c r="M20" s="15">
        <v>0</v>
      </c>
      <c r="N20" s="73">
        <v>15</v>
      </c>
      <c r="O20" s="74">
        <v>78043365</v>
      </c>
      <c r="P20" s="75">
        <v>0</v>
      </c>
      <c r="Q20" s="75">
        <v>-68593264</v>
      </c>
      <c r="R20" s="85">
        <v>0</v>
      </c>
      <c r="S20" s="85">
        <f t="shared" si="2"/>
        <v>-68593264</v>
      </c>
      <c r="T20" s="68">
        <v>9450101</v>
      </c>
      <c r="U20" s="42">
        <f t="shared" si="0"/>
        <v>15</v>
      </c>
      <c r="V20" s="43">
        <f t="shared" si="1"/>
        <v>78043365</v>
      </c>
    </row>
    <row r="21" spans="1:22" ht="15.75" customHeight="1" x14ac:dyDescent="0.4">
      <c r="A21" s="142" t="s">
        <v>22</v>
      </c>
      <c r="B21" s="142"/>
      <c r="C21" s="143" t="s">
        <v>54</v>
      </c>
      <c r="D21" s="143"/>
      <c r="E21" s="143"/>
      <c r="F21" s="143"/>
      <c r="G21" t="s">
        <v>91</v>
      </c>
      <c r="H21" s="55">
        <v>0</v>
      </c>
      <c r="I21" s="56">
        <v>0</v>
      </c>
      <c r="J21" s="60">
        <v>195</v>
      </c>
      <c r="K21" s="15">
        <v>272971000</v>
      </c>
      <c r="L21">
        <v>4</v>
      </c>
      <c r="M21" s="15">
        <v>5000000</v>
      </c>
      <c r="N21" s="73">
        <v>191</v>
      </c>
      <c r="O21" s="74">
        <v>267971000</v>
      </c>
      <c r="P21" s="75">
        <v>0</v>
      </c>
      <c r="Q21" s="75">
        <v>-267971000</v>
      </c>
      <c r="R21" s="85">
        <v>0</v>
      </c>
      <c r="S21" s="85">
        <f t="shared" si="2"/>
        <v>-267971000</v>
      </c>
      <c r="T21" s="68">
        <v>0</v>
      </c>
      <c r="U21" s="42">
        <f t="shared" si="0"/>
        <v>191</v>
      </c>
      <c r="V21" s="43">
        <f t="shared" si="1"/>
        <v>267971000</v>
      </c>
    </row>
    <row r="22" spans="1:22" ht="15.75" customHeight="1" x14ac:dyDescent="0.4">
      <c r="A22" s="142" t="s">
        <v>23</v>
      </c>
      <c r="B22" s="142"/>
      <c r="C22" s="143" t="s">
        <v>55</v>
      </c>
      <c r="D22" s="143"/>
      <c r="E22" s="143"/>
      <c r="F22" s="143"/>
      <c r="G22" t="s">
        <v>91</v>
      </c>
      <c r="H22" s="55">
        <v>0</v>
      </c>
      <c r="I22" s="56">
        <v>0</v>
      </c>
      <c r="J22" s="60">
        <v>3</v>
      </c>
      <c r="K22" s="15">
        <v>6500000</v>
      </c>
      <c r="L22">
        <v>1</v>
      </c>
      <c r="M22" s="15">
        <v>2500000</v>
      </c>
      <c r="N22" s="73">
        <v>2</v>
      </c>
      <c r="O22" s="74">
        <v>4000000</v>
      </c>
      <c r="P22" s="75">
        <v>0</v>
      </c>
      <c r="Q22" s="75">
        <v>-2920000</v>
      </c>
      <c r="R22" s="85">
        <v>0</v>
      </c>
      <c r="S22" s="85">
        <f t="shared" si="2"/>
        <v>-2920000</v>
      </c>
      <c r="T22" s="68">
        <v>1080000</v>
      </c>
      <c r="U22" s="42">
        <f t="shared" si="0"/>
        <v>2</v>
      </c>
      <c r="V22" s="43">
        <f t="shared" si="1"/>
        <v>4000000</v>
      </c>
    </row>
    <row r="23" spans="1:22" ht="15.75" customHeight="1" x14ac:dyDescent="0.4">
      <c r="A23" s="142" t="s">
        <v>24</v>
      </c>
      <c r="B23" s="142"/>
      <c r="C23" s="143" t="s">
        <v>56</v>
      </c>
      <c r="D23" s="143"/>
      <c r="E23" s="143"/>
      <c r="F23" s="143"/>
      <c r="G23" t="s">
        <v>91</v>
      </c>
      <c r="H23" s="55">
        <v>0</v>
      </c>
      <c r="I23" s="56">
        <v>0</v>
      </c>
      <c r="J23" s="60">
        <v>24</v>
      </c>
      <c r="K23" s="15">
        <v>148437000</v>
      </c>
      <c r="L23">
        <v>2</v>
      </c>
      <c r="M23" s="15">
        <v>10000000</v>
      </c>
      <c r="N23" s="73">
        <v>22</v>
      </c>
      <c r="O23" s="74">
        <v>138437000</v>
      </c>
      <c r="P23" s="75">
        <v>0</v>
      </c>
      <c r="Q23" s="75">
        <v>-115295800</v>
      </c>
      <c r="R23" s="85">
        <v>0</v>
      </c>
      <c r="S23" s="85">
        <f t="shared" si="2"/>
        <v>-115295800</v>
      </c>
      <c r="T23" s="68">
        <v>23141200</v>
      </c>
      <c r="U23" s="42">
        <f t="shared" si="0"/>
        <v>22</v>
      </c>
      <c r="V23" s="43">
        <f t="shared" si="1"/>
        <v>138437000</v>
      </c>
    </row>
    <row r="24" spans="1:22" ht="15.75" customHeight="1" x14ac:dyDescent="0.4">
      <c r="A24" s="142">
        <v>3050205</v>
      </c>
      <c r="B24" s="142"/>
      <c r="C24" s="143" t="s">
        <v>135</v>
      </c>
      <c r="D24" s="143"/>
      <c r="E24" s="143"/>
      <c r="F24" s="143"/>
      <c r="H24" s="55">
        <v>0</v>
      </c>
      <c r="I24" s="56">
        <v>0</v>
      </c>
      <c r="J24" s="60">
        <v>1</v>
      </c>
      <c r="K24" s="15">
        <v>1880000</v>
      </c>
      <c r="L24">
        <v>0</v>
      </c>
      <c r="M24" s="15">
        <v>0</v>
      </c>
      <c r="N24" s="73">
        <v>1</v>
      </c>
      <c r="O24" s="74">
        <v>1880000</v>
      </c>
      <c r="P24" s="75">
        <v>0</v>
      </c>
      <c r="Q24" s="75">
        <v>-564000</v>
      </c>
      <c r="R24" s="85">
        <v>0</v>
      </c>
      <c r="S24" s="85">
        <f t="shared" si="2"/>
        <v>-564000</v>
      </c>
      <c r="T24" s="68">
        <v>1316000</v>
      </c>
      <c r="U24" s="42">
        <f t="shared" si="0"/>
        <v>1</v>
      </c>
      <c r="V24" s="43">
        <f t="shared" si="1"/>
        <v>1880000</v>
      </c>
    </row>
    <row r="25" spans="1:22" ht="15.75" customHeight="1" thickBot="1" x14ac:dyDescent="0.45">
      <c r="A25" s="140" t="s">
        <v>25</v>
      </c>
      <c r="B25" s="140"/>
      <c r="C25" s="141" t="s">
        <v>57</v>
      </c>
      <c r="D25" s="141"/>
      <c r="E25" s="141"/>
      <c r="F25" s="141"/>
      <c r="G25" s="35" t="s">
        <v>91</v>
      </c>
      <c r="H25" s="55">
        <v>0</v>
      </c>
      <c r="I25" s="56">
        <v>0</v>
      </c>
      <c r="J25" s="61">
        <v>22</v>
      </c>
      <c r="K25" s="62">
        <v>223853227</v>
      </c>
      <c r="L25" s="35">
        <v>1</v>
      </c>
      <c r="M25" s="62">
        <v>13000000</v>
      </c>
      <c r="N25" s="76">
        <v>21</v>
      </c>
      <c r="O25" s="77">
        <v>210853227</v>
      </c>
      <c r="P25" s="78">
        <v>0</v>
      </c>
      <c r="Q25" s="78">
        <v>-169118502</v>
      </c>
      <c r="R25" s="86">
        <v>0</v>
      </c>
      <c r="S25" s="86">
        <f t="shared" si="2"/>
        <v>-169118502</v>
      </c>
      <c r="T25" s="69">
        <v>41734725</v>
      </c>
      <c r="U25" s="44">
        <f t="shared" si="0"/>
        <v>21</v>
      </c>
      <c r="V25" s="45">
        <f t="shared" si="1"/>
        <v>210853227</v>
      </c>
    </row>
    <row r="26" spans="1:22" ht="15.75" customHeight="1" thickTop="1" x14ac:dyDescent="0.4">
      <c r="A26" s="142" t="s">
        <v>26</v>
      </c>
      <c r="B26" s="142"/>
      <c r="C26" s="143" t="s">
        <v>58</v>
      </c>
      <c r="D26" s="143"/>
      <c r="E26" s="143"/>
      <c r="F26" s="143"/>
      <c r="G26" t="s">
        <v>91</v>
      </c>
      <c r="H26" s="55">
        <v>0</v>
      </c>
      <c r="I26" s="56">
        <v>0</v>
      </c>
      <c r="J26" s="60">
        <v>2</v>
      </c>
      <c r="K26" s="15">
        <v>7585000</v>
      </c>
      <c r="L26">
        <v>0</v>
      </c>
      <c r="M26" s="15">
        <v>0</v>
      </c>
      <c r="N26" s="73">
        <v>2</v>
      </c>
      <c r="O26" s="74">
        <v>7585000</v>
      </c>
      <c r="P26" s="75">
        <v>0</v>
      </c>
      <c r="Q26" s="75">
        <v>-3517000</v>
      </c>
      <c r="R26" s="85">
        <v>0</v>
      </c>
      <c r="S26" s="85">
        <f t="shared" si="2"/>
        <v>-3517000</v>
      </c>
      <c r="T26" s="68">
        <v>4068000</v>
      </c>
      <c r="U26" s="42">
        <f t="shared" si="0"/>
        <v>2</v>
      </c>
      <c r="V26" s="43">
        <f t="shared" si="1"/>
        <v>7585000</v>
      </c>
    </row>
    <row r="27" spans="1:22" ht="15.75" customHeight="1" x14ac:dyDescent="0.4">
      <c r="A27" s="142" t="s">
        <v>27</v>
      </c>
      <c r="B27" s="142"/>
      <c r="C27" s="143" t="s">
        <v>59</v>
      </c>
      <c r="D27" s="143"/>
      <c r="E27" s="143"/>
      <c r="F27" s="143"/>
      <c r="G27" t="s">
        <v>91</v>
      </c>
      <c r="H27" s="55">
        <v>0</v>
      </c>
      <c r="I27" s="56">
        <v>0</v>
      </c>
      <c r="J27" s="60">
        <v>2</v>
      </c>
      <c r="K27" s="15">
        <v>16170000</v>
      </c>
      <c r="L27">
        <v>0</v>
      </c>
      <c r="M27" s="15">
        <v>0</v>
      </c>
      <c r="N27" s="73">
        <v>2</v>
      </c>
      <c r="O27" s="74">
        <v>16170000</v>
      </c>
      <c r="P27" s="75">
        <v>0</v>
      </c>
      <c r="Q27" s="75">
        <v>-4342500</v>
      </c>
      <c r="R27" s="85">
        <v>0</v>
      </c>
      <c r="S27" s="85">
        <f t="shared" si="2"/>
        <v>-4342500</v>
      </c>
      <c r="T27" s="68">
        <v>11827500</v>
      </c>
      <c r="U27" s="42">
        <f t="shared" si="0"/>
        <v>2</v>
      </c>
      <c r="V27" s="43">
        <f t="shared" si="1"/>
        <v>16170000</v>
      </c>
    </row>
    <row r="28" spans="1:22" ht="15.75" customHeight="1" x14ac:dyDescent="0.4">
      <c r="A28" s="142" t="s">
        <v>28</v>
      </c>
      <c r="B28" s="142"/>
      <c r="C28" s="143" t="s">
        <v>60</v>
      </c>
      <c r="D28" s="143"/>
      <c r="E28" s="143"/>
      <c r="F28" s="143"/>
      <c r="G28" t="s">
        <v>91</v>
      </c>
      <c r="H28" s="55">
        <v>0</v>
      </c>
      <c r="I28" s="56">
        <v>0</v>
      </c>
      <c r="J28" s="60">
        <v>34</v>
      </c>
      <c r="K28" s="15">
        <v>251640100</v>
      </c>
      <c r="L28">
        <v>1</v>
      </c>
      <c r="M28" s="15">
        <v>2860000</v>
      </c>
      <c r="N28" s="73">
        <v>33</v>
      </c>
      <c r="O28" s="74">
        <v>248780100</v>
      </c>
      <c r="P28" s="75">
        <v>0</v>
      </c>
      <c r="Q28" s="75">
        <v>-212480100</v>
      </c>
      <c r="R28" s="85">
        <v>0</v>
      </c>
      <c r="S28" s="85">
        <f t="shared" si="2"/>
        <v>-212480100</v>
      </c>
      <c r="T28" s="68">
        <v>36300000</v>
      </c>
      <c r="U28" s="42">
        <f t="shared" si="0"/>
        <v>33</v>
      </c>
      <c r="V28" s="43">
        <f t="shared" si="1"/>
        <v>248780100</v>
      </c>
    </row>
    <row r="29" spans="1:22" ht="15.75" customHeight="1" thickBot="1" x14ac:dyDescent="0.45">
      <c r="A29" s="140" t="s">
        <v>30</v>
      </c>
      <c r="B29" s="140"/>
      <c r="C29" s="141" t="s">
        <v>62</v>
      </c>
      <c r="D29" s="141"/>
      <c r="E29" s="141"/>
      <c r="F29" s="141"/>
      <c r="G29" s="35" t="s">
        <v>91</v>
      </c>
      <c r="H29" s="55">
        <v>0</v>
      </c>
      <c r="I29" s="56">
        <v>0</v>
      </c>
      <c r="J29" s="61">
        <v>1</v>
      </c>
      <c r="K29" s="62">
        <v>2921303</v>
      </c>
      <c r="L29" s="35">
        <v>0</v>
      </c>
      <c r="M29" s="62">
        <v>0</v>
      </c>
      <c r="N29" s="76">
        <v>1</v>
      </c>
      <c r="O29" s="77">
        <v>2921303</v>
      </c>
      <c r="P29" s="78">
        <v>0</v>
      </c>
      <c r="Q29" s="78">
        <v>-2921303</v>
      </c>
      <c r="R29" s="86">
        <v>0</v>
      </c>
      <c r="S29" s="86">
        <f t="shared" si="2"/>
        <v>-2921303</v>
      </c>
      <c r="T29" s="69">
        <v>0</v>
      </c>
      <c r="U29" s="44">
        <f t="shared" si="0"/>
        <v>1</v>
      </c>
      <c r="V29" s="45">
        <f t="shared" si="1"/>
        <v>2921303</v>
      </c>
    </row>
    <row r="30" spans="1:22" ht="15.75" customHeight="1" thickTop="1" x14ac:dyDescent="0.4">
      <c r="A30" s="142" t="s">
        <v>31</v>
      </c>
      <c r="B30" s="142"/>
      <c r="C30" s="143" t="s">
        <v>63</v>
      </c>
      <c r="D30" s="143"/>
      <c r="E30" s="143"/>
      <c r="F30" s="143"/>
      <c r="G30" t="s">
        <v>91</v>
      </c>
      <c r="H30" s="55">
        <v>0</v>
      </c>
      <c r="I30" s="56">
        <v>0</v>
      </c>
      <c r="J30" s="60">
        <v>1</v>
      </c>
      <c r="K30" s="15">
        <v>2820000</v>
      </c>
      <c r="L30">
        <v>0</v>
      </c>
      <c r="M30" s="15">
        <v>0</v>
      </c>
      <c r="N30" s="73">
        <v>1</v>
      </c>
      <c r="O30" s="74">
        <v>2820000</v>
      </c>
      <c r="P30" s="75">
        <v>0</v>
      </c>
      <c r="Q30" s="75">
        <v>-2115000</v>
      </c>
      <c r="R30" s="85">
        <v>0</v>
      </c>
      <c r="S30" s="85">
        <f t="shared" si="2"/>
        <v>-2115000</v>
      </c>
      <c r="T30" s="68">
        <v>705000</v>
      </c>
      <c r="U30" s="42">
        <f t="shared" si="0"/>
        <v>1</v>
      </c>
      <c r="V30" s="43">
        <f t="shared" si="1"/>
        <v>2820000</v>
      </c>
    </row>
    <row r="31" spans="1:22" ht="15.75" customHeight="1" x14ac:dyDescent="0.4">
      <c r="A31" s="142" t="s">
        <v>32</v>
      </c>
      <c r="B31" s="142"/>
      <c r="C31" s="143" t="s">
        <v>51</v>
      </c>
      <c r="D31" s="143"/>
      <c r="E31" s="143"/>
      <c r="F31" s="143"/>
      <c r="G31" t="s">
        <v>91</v>
      </c>
      <c r="H31" s="55">
        <v>0</v>
      </c>
      <c r="I31" s="56">
        <v>0</v>
      </c>
      <c r="J31" s="60">
        <v>1</v>
      </c>
      <c r="K31" s="15">
        <v>288090000</v>
      </c>
      <c r="L31">
        <v>0</v>
      </c>
      <c r="M31" s="15">
        <v>0</v>
      </c>
      <c r="N31" s="73">
        <v>1</v>
      </c>
      <c r="O31" s="74">
        <v>288090000</v>
      </c>
      <c r="P31" s="75">
        <v>0</v>
      </c>
      <c r="Q31" s="75">
        <v>-288090000</v>
      </c>
      <c r="R31" s="85">
        <v>0</v>
      </c>
      <c r="S31" s="85">
        <f t="shared" si="2"/>
        <v>-288090000</v>
      </c>
      <c r="T31" s="68">
        <v>0</v>
      </c>
      <c r="U31" s="42">
        <f t="shared" si="0"/>
        <v>1</v>
      </c>
      <c r="V31" s="43">
        <f t="shared" si="1"/>
        <v>288090000</v>
      </c>
    </row>
    <row r="32" spans="1:22" ht="15.75" customHeight="1" x14ac:dyDescent="0.4">
      <c r="A32" s="142" t="s">
        <v>33</v>
      </c>
      <c r="B32" s="142"/>
      <c r="C32" s="143" t="s">
        <v>64</v>
      </c>
      <c r="D32" s="143"/>
      <c r="E32" s="143"/>
      <c r="F32" s="143"/>
      <c r="G32" t="s">
        <v>91</v>
      </c>
      <c r="H32" s="55">
        <v>0</v>
      </c>
      <c r="I32" s="56">
        <v>0</v>
      </c>
      <c r="J32" s="60">
        <v>3</v>
      </c>
      <c r="K32" s="15">
        <v>17400000</v>
      </c>
      <c r="L32">
        <v>0</v>
      </c>
      <c r="M32" s="15">
        <v>0</v>
      </c>
      <c r="N32" s="73">
        <v>3</v>
      </c>
      <c r="O32" s="74">
        <v>17400000</v>
      </c>
      <c r="P32" s="75">
        <v>0</v>
      </c>
      <c r="Q32" s="75">
        <v>-16312500</v>
      </c>
      <c r="R32" s="85">
        <v>0</v>
      </c>
      <c r="S32" s="85">
        <f t="shared" si="2"/>
        <v>-16312500</v>
      </c>
      <c r="T32" s="68">
        <v>1087500</v>
      </c>
      <c r="U32" s="42">
        <f t="shared" si="0"/>
        <v>3</v>
      </c>
      <c r="V32" s="43">
        <f t="shared" si="1"/>
        <v>17400000</v>
      </c>
    </row>
    <row r="33" spans="1:22" ht="15.75" customHeight="1" x14ac:dyDescent="0.4">
      <c r="A33" s="142" t="s">
        <v>34</v>
      </c>
      <c r="B33" s="142"/>
      <c r="C33" s="143" t="s">
        <v>65</v>
      </c>
      <c r="D33" s="143"/>
      <c r="E33" s="143"/>
      <c r="F33" s="143"/>
      <c r="G33" t="s">
        <v>91</v>
      </c>
      <c r="H33" s="55">
        <v>0</v>
      </c>
      <c r="I33" s="56">
        <v>0</v>
      </c>
      <c r="J33" s="65">
        <v>7</v>
      </c>
      <c r="K33" s="15">
        <v>66494411</v>
      </c>
      <c r="L33">
        <v>0</v>
      </c>
      <c r="M33" s="15">
        <v>0</v>
      </c>
      <c r="N33" s="73">
        <v>7</v>
      </c>
      <c r="O33" s="74">
        <v>66494411</v>
      </c>
      <c r="P33" s="75">
        <v>0</v>
      </c>
      <c r="Q33" s="75">
        <v>-56470080</v>
      </c>
      <c r="R33" s="85">
        <v>0</v>
      </c>
      <c r="S33" s="85">
        <f t="shared" si="2"/>
        <v>-56470080</v>
      </c>
      <c r="T33" s="68">
        <v>10024331</v>
      </c>
      <c r="U33" s="42">
        <f t="shared" si="0"/>
        <v>7</v>
      </c>
      <c r="V33" s="43">
        <f t="shared" si="1"/>
        <v>66494411</v>
      </c>
    </row>
    <row r="34" spans="1:22" ht="15.75" customHeight="1" thickBot="1" x14ac:dyDescent="0.45">
      <c r="A34" s="140">
        <v>3080601</v>
      </c>
      <c r="B34" s="140"/>
      <c r="C34" s="141" t="s">
        <v>136</v>
      </c>
      <c r="D34" s="141"/>
      <c r="E34" s="141"/>
      <c r="F34" s="141"/>
      <c r="G34" s="35"/>
      <c r="H34" s="55">
        <v>0</v>
      </c>
      <c r="I34" s="56">
        <v>0</v>
      </c>
      <c r="J34" s="61">
        <v>2</v>
      </c>
      <c r="K34" s="62">
        <v>45134000</v>
      </c>
      <c r="L34" s="35">
        <v>0</v>
      </c>
      <c r="M34" s="62">
        <v>0</v>
      </c>
      <c r="N34" s="76">
        <v>2</v>
      </c>
      <c r="O34" s="77">
        <v>45134000</v>
      </c>
      <c r="P34" s="78">
        <v>0</v>
      </c>
      <c r="Q34" s="78">
        <v>-9671574</v>
      </c>
      <c r="R34" s="85">
        <v>0</v>
      </c>
      <c r="S34" s="85">
        <f t="shared" si="2"/>
        <v>-9671574</v>
      </c>
      <c r="T34" s="69">
        <v>35462426</v>
      </c>
      <c r="U34" s="42">
        <f t="shared" si="0"/>
        <v>2</v>
      </c>
      <c r="V34" s="43">
        <f t="shared" si="1"/>
        <v>45134000</v>
      </c>
    </row>
    <row r="35" spans="1:22" ht="15.75" customHeight="1" thickTop="1" thickBot="1" x14ac:dyDescent="0.45">
      <c r="A35" s="144" t="s">
        <v>35</v>
      </c>
      <c r="B35" s="144"/>
      <c r="C35" s="145" t="s">
        <v>66</v>
      </c>
      <c r="D35" s="145"/>
      <c r="E35" s="145"/>
      <c r="F35" s="145"/>
      <c r="G35" s="36" t="s">
        <v>91</v>
      </c>
      <c r="H35" s="55">
        <v>0</v>
      </c>
      <c r="I35" s="56">
        <v>0</v>
      </c>
      <c r="J35" s="63">
        <v>3</v>
      </c>
      <c r="K35" s="64">
        <v>4110000</v>
      </c>
      <c r="L35" s="36">
        <v>0</v>
      </c>
      <c r="M35" s="64">
        <v>0</v>
      </c>
      <c r="N35" s="79">
        <v>3</v>
      </c>
      <c r="O35" s="80">
        <v>4110000</v>
      </c>
      <c r="P35" s="81">
        <v>0</v>
      </c>
      <c r="Q35" s="81">
        <v>-4110000</v>
      </c>
      <c r="R35" s="87">
        <v>0</v>
      </c>
      <c r="S35" s="87">
        <f t="shared" si="2"/>
        <v>-4110000</v>
      </c>
      <c r="T35" s="70">
        <v>0</v>
      </c>
      <c r="U35" s="46">
        <f t="shared" si="0"/>
        <v>3</v>
      </c>
      <c r="V35" s="47">
        <f t="shared" si="1"/>
        <v>4110000</v>
      </c>
    </row>
    <row r="36" spans="1:22" ht="15.75" customHeight="1" thickTop="1" x14ac:dyDescent="0.4">
      <c r="A36" s="142" t="s">
        <v>36</v>
      </c>
      <c r="B36" s="142"/>
      <c r="C36" s="143" t="s">
        <v>67</v>
      </c>
      <c r="D36" s="143"/>
      <c r="E36" s="143"/>
      <c r="F36" s="143"/>
      <c r="G36" t="s">
        <v>91</v>
      </c>
      <c r="H36" s="55">
        <v>0</v>
      </c>
      <c r="I36" s="56">
        <v>0</v>
      </c>
      <c r="J36" s="60">
        <v>45</v>
      </c>
      <c r="K36" s="15">
        <v>968460839</v>
      </c>
      <c r="L36">
        <v>3</v>
      </c>
      <c r="M36" s="15">
        <v>24300000</v>
      </c>
      <c r="N36" s="73">
        <v>42</v>
      </c>
      <c r="O36" s="74">
        <v>944160839</v>
      </c>
      <c r="P36" s="75">
        <v>0</v>
      </c>
      <c r="Q36" s="75">
        <v>-868344883</v>
      </c>
      <c r="R36" s="85">
        <v>0</v>
      </c>
      <c r="S36" s="85">
        <f t="shared" si="2"/>
        <v>-868344883</v>
      </c>
      <c r="T36" s="68">
        <v>75815956</v>
      </c>
      <c r="U36" s="42">
        <f t="shared" si="0"/>
        <v>42</v>
      </c>
      <c r="V36" s="43">
        <f t="shared" si="1"/>
        <v>944160839</v>
      </c>
    </row>
    <row r="37" spans="1:22" ht="15.75" customHeight="1" thickBot="1" x14ac:dyDescent="0.45">
      <c r="A37" s="140" t="s">
        <v>37</v>
      </c>
      <c r="B37" s="140"/>
      <c r="C37" s="141" t="s">
        <v>68</v>
      </c>
      <c r="D37" s="141"/>
      <c r="E37" s="141"/>
      <c r="F37" s="141"/>
      <c r="G37" s="35" t="s">
        <v>91</v>
      </c>
      <c r="H37" s="55">
        <v>0</v>
      </c>
      <c r="I37" s="56">
        <v>0</v>
      </c>
      <c r="J37" s="61">
        <v>47</v>
      </c>
      <c r="K37" s="62">
        <v>236079230</v>
      </c>
      <c r="L37" s="35">
        <v>1</v>
      </c>
      <c r="M37" s="62">
        <v>2400000</v>
      </c>
      <c r="N37" s="76">
        <v>46</v>
      </c>
      <c r="O37" s="77">
        <v>233679230</v>
      </c>
      <c r="P37" s="78">
        <v>0</v>
      </c>
      <c r="Q37" s="78">
        <v>-219973070</v>
      </c>
      <c r="R37" s="86">
        <v>0</v>
      </c>
      <c r="S37" s="86">
        <f t="shared" si="2"/>
        <v>-219973070</v>
      </c>
      <c r="T37" s="69">
        <v>13706160</v>
      </c>
      <c r="U37" s="44">
        <f t="shared" si="0"/>
        <v>46</v>
      </c>
      <c r="V37" s="45">
        <f t="shared" si="1"/>
        <v>233679230</v>
      </c>
    </row>
    <row r="38" spans="1:22" ht="15.75" customHeight="1" thickTop="1" x14ac:dyDescent="0.4">
      <c r="A38" s="142" t="s">
        <v>38</v>
      </c>
      <c r="B38" s="142"/>
      <c r="C38" s="143" t="s">
        <v>69</v>
      </c>
      <c r="D38" s="143"/>
      <c r="E38" s="143"/>
      <c r="F38" s="143"/>
      <c r="G38" t="s">
        <v>91</v>
      </c>
      <c r="H38" s="55">
        <v>0</v>
      </c>
      <c r="I38" s="56">
        <v>0</v>
      </c>
      <c r="J38" s="60">
        <v>3</v>
      </c>
      <c r="K38" s="15">
        <v>4135242300</v>
      </c>
      <c r="L38">
        <v>2</v>
      </c>
      <c r="M38" s="15">
        <v>107922000</v>
      </c>
      <c r="N38" s="73">
        <v>1</v>
      </c>
      <c r="O38" s="74">
        <v>4027320300</v>
      </c>
      <c r="P38" s="75">
        <v>0</v>
      </c>
      <c r="Q38" s="75">
        <v>-655582008</v>
      </c>
      <c r="R38" s="85">
        <v>0</v>
      </c>
      <c r="S38" s="85">
        <f>P38+Q38+R38</f>
        <v>-655582008</v>
      </c>
      <c r="T38" s="68">
        <v>3371738292</v>
      </c>
      <c r="U38" s="42">
        <f t="shared" si="0"/>
        <v>1</v>
      </c>
      <c r="V38" s="43">
        <v>4027320300</v>
      </c>
    </row>
    <row r="39" spans="1:22" ht="15.75" customHeight="1" x14ac:dyDescent="0.4">
      <c r="A39" s="142" t="s">
        <v>39</v>
      </c>
      <c r="B39" s="142"/>
      <c r="C39" s="143" t="s">
        <v>70</v>
      </c>
      <c r="D39" s="143"/>
      <c r="E39" s="143"/>
      <c r="F39" s="143"/>
      <c r="G39" t="s">
        <v>91</v>
      </c>
      <c r="H39" s="55">
        <v>0</v>
      </c>
      <c r="I39" s="56">
        <v>0</v>
      </c>
      <c r="J39" s="60">
        <v>3</v>
      </c>
      <c r="K39" s="15">
        <v>15395000</v>
      </c>
      <c r="L39">
        <v>3</v>
      </c>
      <c r="M39" s="15">
        <v>15395000</v>
      </c>
      <c r="N39" s="73">
        <v>0</v>
      </c>
      <c r="O39" s="74">
        <v>0</v>
      </c>
      <c r="P39" s="75">
        <v>0</v>
      </c>
      <c r="Q39" s="75">
        <v>0</v>
      </c>
      <c r="R39" s="85">
        <v>0</v>
      </c>
      <c r="S39" s="85">
        <f t="shared" ref="S39:S49" si="3">P39+Q39+R39</f>
        <v>0</v>
      </c>
      <c r="T39" s="68">
        <v>0</v>
      </c>
      <c r="U39" s="71">
        <f t="shared" si="0"/>
        <v>0</v>
      </c>
      <c r="V39" s="43">
        <f t="shared" si="1"/>
        <v>0</v>
      </c>
    </row>
    <row r="40" spans="1:22" ht="15.75" customHeight="1" x14ac:dyDescent="0.4">
      <c r="A40" s="142" t="s">
        <v>40</v>
      </c>
      <c r="B40" s="142"/>
      <c r="C40" s="143" t="s">
        <v>71</v>
      </c>
      <c r="D40" s="143"/>
      <c r="E40" s="143"/>
      <c r="F40" s="143"/>
      <c r="G40" t="s">
        <v>91</v>
      </c>
      <c r="H40" s="55">
        <v>0</v>
      </c>
      <c r="I40" s="56">
        <v>0</v>
      </c>
      <c r="J40" s="60">
        <v>1</v>
      </c>
      <c r="K40" s="15">
        <v>58019000</v>
      </c>
      <c r="L40">
        <v>0</v>
      </c>
      <c r="M40" s="15">
        <v>0</v>
      </c>
      <c r="N40" s="73">
        <v>1</v>
      </c>
      <c r="O40" s="74">
        <v>58019000</v>
      </c>
      <c r="P40" s="75">
        <v>0</v>
      </c>
      <c r="Q40" s="75">
        <v>-9875568</v>
      </c>
      <c r="R40" s="85">
        <v>0</v>
      </c>
      <c r="S40" s="85">
        <f t="shared" si="3"/>
        <v>-9875568</v>
      </c>
      <c r="T40" s="68">
        <v>48143432</v>
      </c>
      <c r="U40" s="42">
        <f t="shared" si="0"/>
        <v>1</v>
      </c>
      <c r="V40" s="43">
        <f t="shared" si="1"/>
        <v>58019000</v>
      </c>
    </row>
    <row r="41" spans="1:22" ht="15.75" customHeight="1" x14ac:dyDescent="0.4">
      <c r="A41" s="142" t="s">
        <v>41</v>
      </c>
      <c r="B41" s="142"/>
      <c r="C41" s="143" t="s">
        <v>72</v>
      </c>
      <c r="D41" s="143"/>
      <c r="E41" s="143"/>
      <c r="F41" s="143"/>
      <c r="G41" t="s">
        <v>91</v>
      </c>
      <c r="H41" s="55">
        <v>0</v>
      </c>
      <c r="I41" s="56">
        <v>0</v>
      </c>
      <c r="J41" s="60">
        <v>1</v>
      </c>
      <c r="K41" s="15">
        <v>161655000</v>
      </c>
      <c r="L41">
        <v>1</v>
      </c>
      <c r="M41" s="15">
        <v>161655000</v>
      </c>
      <c r="N41" s="73">
        <v>0</v>
      </c>
      <c r="O41" s="74">
        <v>0</v>
      </c>
      <c r="P41" s="75">
        <v>0</v>
      </c>
      <c r="Q41" s="75">
        <v>0</v>
      </c>
      <c r="R41" s="85">
        <v>0</v>
      </c>
      <c r="S41" s="85">
        <f t="shared" si="3"/>
        <v>0</v>
      </c>
      <c r="T41" s="68">
        <v>0</v>
      </c>
      <c r="U41" s="42">
        <f t="shared" si="0"/>
        <v>0</v>
      </c>
      <c r="V41" s="43">
        <f t="shared" si="1"/>
        <v>0</v>
      </c>
    </row>
    <row r="42" spans="1:22" ht="15.75" customHeight="1" x14ac:dyDescent="0.4">
      <c r="A42" s="142" t="s">
        <v>92</v>
      </c>
      <c r="B42" s="142"/>
      <c r="C42" s="143" t="s">
        <v>93</v>
      </c>
      <c r="D42" s="143"/>
      <c r="E42" s="143"/>
      <c r="F42" s="143"/>
      <c r="G42" t="s">
        <v>91</v>
      </c>
      <c r="H42" s="55">
        <v>0</v>
      </c>
      <c r="I42" s="56">
        <v>0</v>
      </c>
      <c r="J42" s="60">
        <v>3</v>
      </c>
      <c r="K42" s="15">
        <v>3005801000</v>
      </c>
      <c r="L42">
        <v>3</v>
      </c>
      <c r="M42" s="15">
        <v>3005801000</v>
      </c>
      <c r="N42" s="73">
        <v>0</v>
      </c>
      <c r="O42" s="74">
        <v>0</v>
      </c>
      <c r="P42" s="75">
        <v>0</v>
      </c>
      <c r="Q42" s="75">
        <v>0</v>
      </c>
      <c r="R42" s="85">
        <v>0</v>
      </c>
      <c r="S42" s="85">
        <f t="shared" si="3"/>
        <v>0</v>
      </c>
      <c r="T42" s="68">
        <v>0</v>
      </c>
      <c r="U42" s="42">
        <f t="shared" ref="U42:U75" si="4">H42+J42-L42</f>
        <v>0</v>
      </c>
      <c r="V42" s="43">
        <f t="shared" si="1"/>
        <v>0</v>
      </c>
    </row>
    <row r="43" spans="1:22" x14ac:dyDescent="0.4">
      <c r="A43" s="142" t="s">
        <v>94</v>
      </c>
      <c r="B43" s="142"/>
      <c r="C43" s="143" t="s">
        <v>95</v>
      </c>
      <c r="D43" s="143"/>
      <c r="E43" s="143"/>
      <c r="F43" s="143"/>
      <c r="G43" t="s">
        <v>91</v>
      </c>
      <c r="H43" s="55">
        <v>0</v>
      </c>
      <c r="I43" s="56">
        <v>0</v>
      </c>
      <c r="J43" s="60">
        <v>1</v>
      </c>
      <c r="K43" s="15">
        <v>55653000</v>
      </c>
      <c r="L43">
        <v>1</v>
      </c>
      <c r="M43" s="15">
        <v>55653000</v>
      </c>
      <c r="N43" s="73">
        <v>0</v>
      </c>
      <c r="O43" s="74">
        <v>0</v>
      </c>
      <c r="P43" s="75">
        <v>0</v>
      </c>
      <c r="Q43" s="75">
        <v>0</v>
      </c>
      <c r="R43" s="85">
        <v>0</v>
      </c>
      <c r="S43" s="85">
        <f t="shared" si="3"/>
        <v>0</v>
      </c>
      <c r="T43" s="68">
        <v>0</v>
      </c>
      <c r="U43" s="42">
        <f t="shared" si="4"/>
        <v>0</v>
      </c>
      <c r="V43" s="43">
        <f t="shared" si="1"/>
        <v>0</v>
      </c>
    </row>
    <row r="44" spans="1:22" ht="17.25" customHeight="1" x14ac:dyDescent="0.4">
      <c r="A44" s="142" t="s">
        <v>96</v>
      </c>
      <c r="B44" s="142"/>
      <c r="C44" s="143" t="s">
        <v>97</v>
      </c>
      <c r="D44" s="143"/>
      <c r="E44" s="143"/>
      <c r="F44" s="143"/>
      <c r="G44" t="s">
        <v>91</v>
      </c>
      <c r="H44" s="55">
        <v>0</v>
      </c>
      <c r="I44" s="56">
        <v>0</v>
      </c>
      <c r="J44" s="60">
        <v>1</v>
      </c>
      <c r="K44" s="15">
        <v>970000</v>
      </c>
      <c r="L44">
        <v>1</v>
      </c>
      <c r="M44" s="15">
        <v>970000</v>
      </c>
      <c r="N44" s="73">
        <v>0</v>
      </c>
      <c r="O44" s="74">
        <v>0</v>
      </c>
      <c r="P44" s="75">
        <v>0</v>
      </c>
      <c r="Q44" s="75">
        <v>0</v>
      </c>
      <c r="R44" s="85">
        <v>0</v>
      </c>
      <c r="S44" s="85">
        <v>0</v>
      </c>
      <c r="T44" s="68">
        <v>0</v>
      </c>
      <c r="U44" s="42">
        <f t="shared" si="4"/>
        <v>0</v>
      </c>
      <c r="V44" s="43">
        <f t="shared" si="1"/>
        <v>0</v>
      </c>
    </row>
    <row r="45" spans="1:22" ht="15.75" customHeight="1" x14ac:dyDescent="0.4">
      <c r="A45" s="142" t="s">
        <v>98</v>
      </c>
      <c r="B45" s="142"/>
      <c r="C45" s="143" t="s">
        <v>99</v>
      </c>
      <c r="D45" s="143"/>
      <c r="E45" s="143"/>
      <c r="F45" s="143"/>
      <c r="G45" t="s">
        <v>91</v>
      </c>
      <c r="H45" s="55">
        <v>0</v>
      </c>
      <c r="I45" s="56">
        <v>0</v>
      </c>
      <c r="J45" s="60">
        <v>1</v>
      </c>
      <c r="K45" s="15">
        <v>57480000</v>
      </c>
      <c r="L45">
        <v>0</v>
      </c>
      <c r="M45" s="15">
        <v>0</v>
      </c>
      <c r="N45" s="73">
        <v>1</v>
      </c>
      <c r="O45" s="74">
        <v>57480000</v>
      </c>
      <c r="P45" s="75">
        <v>0</v>
      </c>
      <c r="Q45" s="75">
        <v>-9996528</v>
      </c>
      <c r="R45" s="85">
        <v>0</v>
      </c>
      <c r="S45" s="85">
        <f t="shared" si="3"/>
        <v>-9996528</v>
      </c>
      <c r="T45" s="68">
        <v>47483472</v>
      </c>
      <c r="U45" s="42">
        <f t="shared" si="4"/>
        <v>1</v>
      </c>
      <c r="V45" s="43">
        <f t="shared" si="1"/>
        <v>57480000</v>
      </c>
    </row>
    <row r="46" spans="1:22" ht="15.75" customHeight="1" x14ac:dyDescent="0.4">
      <c r="A46" s="142" t="s">
        <v>100</v>
      </c>
      <c r="B46" s="142"/>
      <c r="C46" s="143" t="s">
        <v>101</v>
      </c>
      <c r="D46" s="143"/>
      <c r="E46" s="143"/>
      <c r="F46" s="143"/>
      <c r="G46" t="s">
        <v>91</v>
      </c>
      <c r="H46" s="55">
        <v>0</v>
      </c>
      <c r="I46" s="56">
        <v>0</v>
      </c>
      <c r="J46" s="60">
        <v>4</v>
      </c>
      <c r="K46" s="15">
        <v>6428648785</v>
      </c>
      <c r="L46">
        <v>2</v>
      </c>
      <c r="M46" s="15">
        <v>252212000</v>
      </c>
      <c r="N46" s="73">
        <v>2</v>
      </c>
      <c r="O46" s="74">
        <v>6176436785</v>
      </c>
      <c r="P46" s="75">
        <v>0</v>
      </c>
      <c r="Q46" s="75">
        <v>-935218442</v>
      </c>
      <c r="R46" s="85">
        <v>0</v>
      </c>
      <c r="S46" s="85">
        <f t="shared" si="3"/>
        <v>-935218442</v>
      </c>
      <c r="T46" s="68">
        <v>5241218343</v>
      </c>
      <c r="U46" s="42">
        <f t="shared" si="4"/>
        <v>2</v>
      </c>
      <c r="V46" s="43">
        <f t="shared" si="1"/>
        <v>6176436785</v>
      </c>
    </row>
    <row r="47" spans="1:22" ht="15.75" customHeight="1" x14ac:dyDescent="0.4">
      <c r="A47" s="142" t="s">
        <v>102</v>
      </c>
      <c r="B47" s="142"/>
      <c r="C47" s="143" t="s">
        <v>103</v>
      </c>
      <c r="D47" s="143"/>
      <c r="E47" s="143"/>
      <c r="F47" s="143"/>
      <c r="G47" t="s">
        <v>91</v>
      </c>
      <c r="H47" s="55">
        <v>0</v>
      </c>
      <c r="I47" s="56">
        <v>0</v>
      </c>
      <c r="J47" s="60">
        <v>3</v>
      </c>
      <c r="K47" s="15">
        <v>1147143000</v>
      </c>
      <c r="L47">
        <v>0</v>
      </c>
      <c r="M47" s="15">
        <v>0</v>
      </c>
      <c r="N47" s="73">
        <v>3</v>
      </c>
      <c r="O47" s="74">
        <v>1147143000</v>
      </c>
      <c r="P47" s="75">
        <v>0</v>
      </c>
      <c r="Q47" s="75">
        <v>-658346328</v>
      </c>
      <c r="R47" s="85">
        <v>0</v>
      </c>
      <c r="S47" s="85">
        <f t="shared" si="3"/>
        <v>-658346328</v>
      </c>
      <c r="T47" s="68">
        <v>488796672</v>
      </c>
      <c r="U47" s="42">
        <f t="shared" si="4"/>
        <v>3</v>
      </c>
      <c r="V47" s="43">
        <f t="shared" si="1"/>
        <v>1147143000</v>
      </c>
    </row>
    <row r="48" spans="1:22" ht="15.5" thickBot="1" x14ac:dyDescent="0.45">
      <c r="A48" s="140" t="s">
        <v>104</v>
      </c>
      <c r="B48" s="140"/>
      <c r="C48" s="141" t="s">
        <v>105</v>
      </c>
      <c r="D48" s="141"/>
      <c r="E48" s="141"/>
      <c r="F48" s="141"/>
      <c r="G48" s="35" t="s">
        <v>91</v>
      </c>
      <c r="H48" s="55">
        <v>0</v>
      </c>
      <c r="I48" s="56">
        <v>0</v>
      </c>
      <c r="J48" s="61">
        <v>1</v>
      </c>
      <c r="K48" s="62">
        <v>221698000</v>
      </c>
      <c r="L48" s="35">
        <v>1</v>
      </c>
      <c r="M48" s="62">
        <v>221698000</v>
      </c>
      <c r="N48" s="76">
        <v>0</v>
      </c>
      <c r="O48" s="77">
        <v>0</v>
      </c>
      <c r="P48" s="78">
        <v>0</v>
      </c>
      <c r="Q48" s="78">
        <v>0</v>
      </c>
      <c r="R48" s="86">
        <v>0</v>
      </c>
      <c r="S48" s="86">
        <f t="shared" si="3"/>
        <v>0</v>
      </c>
      <c r="T48" s="68">
        <v>0</v>
      </c>
      <c r="U48" s="44">
        <f t="shared" si="4"/>
        <v>0</v>
      </c>
      <c r="V48" s="45">
        <f t="shared" ref="V48:V80" si="5">I48+K48-M48</f>
        <v>0</v>
      </c>
    </row>
    <row r="49" spans="1:22" ht="16" thickTop="1" thickBot="1" x14ac:dyDescent="0.45">
      <c r="A49" s="144" t="s">
        <v>106</v>
      </c>
      <c r="B49" s="144"/>
      <c r="C49" s="145" t="s">
        <v>107</v>
      </c>
      <c r="D49" s="145"/>
      <c r="E49" s="145"/>
      <c r="F49" s="145"/>
      <c r="G49" s="36" t="s">
        <v>91</v>
      </c>
      <c r="H49" s="55">
        <v>0</v>
      </c>
      <c r="I49" s="56">
        <v>0</v>
      </c>
      <c r="J49" s="63">
        <v>2</v>
      </c>
      <c r="K49" s="64">
        <v>421906300</v>
      </c>
      <c r="L49" s="36">
        <v>0</v>
      </c>
      <c r="M49" s="64">
        <v>0</v>
      </c>
      <c r="N49" s="79">
        <v>2</v>
      </c>
      <c r="O49" s="80">
        <v>421906300</v>
      </c>
      <c r="P49" s="81">
        <v>0</v>
      </c>
      <c r="Q49" s="81">
        <v>-26565513</v>
      </c>
      <c r="R49" s="87">
        <v>0</v>
      </c>
      <c r="S49" s="87">
        <f t="shared" si="3"/>
        <v>-26565513</v>
      </c>
      <c r="T49" s="70">
        <v>395340787</v>
      </c>
      <c r="U49" s="46">
        <f t="shared" si="4"/>
        <v>2</v>
      </c>
      <c r="V49" s="47">
        <f t="shared" si="5"/>
        <v>421906300</v>
      </c>
    </row>
    <row r="50" spans="1:22" ht="15.75" customHeight="1" thickTop="1" x14ac:dyDescent="0.4">
      <c r="A50" s="142" t="s">
        <v>108</v>
      </c>
      <c r="B50" s="142"/>
      <c r="C50" s="143" t="s">
        <v>109</v>
      </c>
      <c r="D50" s="143"/>
      <c r="E50" s="143"/>
      <c r="F50" s="143"/>
      <c r="G50" t="s">
        <v>91</v>
      </c>
      <c r="H50" s="55">
        <v>0</v>
      </c>
      <c r="I50" s="56">
        <v>0</v>
      </c>
      <c r="J50" s="60">
        <v>1</v>
      </c>
      <c r="K50" s="15">
        <v>23498000</v>
      </c>
      <c r="L50">
        <v>0</v>
      </c>
      <c r="M50" s="15">
        <v>0</v>
      </c>
      <c r="N50" s="73">
        <v>1</v>
      </c>
      <c r="O50" s="74">
        <v>23498000</v>
      </c>
      <c r="P50" s="75">
        <v>0</v>
      </c>
      <c r="Q50" s="75">
        <v>-4820097</v>
      </c>
      <c r="R50" s="85">
        <v>0</v>
      </c>
      <c r="S50" s="85">
        <f>P50+Q50+R50</f>
        <v>-4820097</v>
      </c>
      <c r="T50" s="68">
        <v>18677903</v>
      </c>
      <c r="U50" s="42">
        <f t="shared" si="4"/>
        <v>1</v>
      </c>
      <c r="V50" s="48">
        <f t="shared" si="5"/>
        <v>23498000</v>
      </c>
    </row>
    <row r="51" spans="1:22" ht="15.75" customHeight="1" x14ac:dyDescent="0.4">
      <c r="A51" s="142" t="s">
        <v>110</v>
      </c>
      <c r="B51" s="142"/>
      <c r="C51" s="143" t="s">
        <v>111</v>
      </c>
      <c r="D51" s="143"/>
      <c r="E51" s="143"/>
      <c r="F51" s="143"/>
      <c r="G51" t="s">
        <v>91</v>
      </c>
      <c r="H51" s="55">
        <v>0</v>
      </c>
      <c r="I51" s="56">
        <v>0</v>
      </c>
      <c r="J51" s="60">
        <v>2</v>
      </c>
      <c r="K51" s="15">
        <v>138309000</v>
      </c>
      <c r="L51">
        <v>0</v>
      </c>
      <c r="M51" s="15">
        <v>0</v>
      </c>
      <c r="N51" s="73">
        <v>2</v>
      </c>
      <c r="O51" s="74">
        <v>138309000</v>
      </c>
      <c r="P51" s="75">
        <v>0</v>
      </c>
      <c r="Q51" s="75">
        <v>-41492700</v>
      </c>
      <c r="R51" s="85">
        <v>0</v>
      </c>
      <c r="S51" s="85">
        <f t="shared" ref="S51:S80" si="6">P51+Q51+R51</f>
        <v>-41492700</v>
      </c>
      <c r="T51" s="68">
        <v>96816300</v>
      </c>
      <c r="U51" s="42">
        <f t="shared" si="4"/>
        <v>2</v>
      </c>
      <c r="V51" s="43">
        <f t="shared" si="5"/>
        <v>138309000</v>
      </c>
    </row>
    <row r="52" spans="1:22" ht="15.75" customHeight="1" thickBot="1" x14ac:dyDescent="0.45">
      <c r="A52" s="146" t="s">
        <v>112</v>
      </c>
      <c r="B52" s="146"/>
      <c r="C52" s="147" t="s">
        <v>113</v>
      </c>
      <c r="D52" s="147"/>
      <c r="E52" s="147"/>
      <c r="F52" s="147"/>
      <c r="G52" s="37" t="s">
        <v>91</v>
      </c>
      <c r="H52" s="55">
        <v>0</v>
      </c>
      <c r="I52" s="56">
        <v>0</v>
      </c>
      <c r="J52" s="66">
        <v>1</v>
      </c>
      <c r="K52" s="67">
        <v>10769000</v>
      </c>
      <c r="L52" s="37">
        <v>0</v>
      </c>
      <c r="M52" s="67">
        <v>0</v>
      </c>
      <c r="N52" s="82">
        <v>1</v>
      </c>
      <c r="O52" s="83">
        <v>10769000</v>
      </c>
      <c r="P52" s="84">
        <v>0</v>
      </c>
      <c r="Q52" s="84">
        <v>-2393108</v>
      </c>
      <c r="R52" s="88">
        <v>0</v>
      </c>
      <c r="S52" s="85">
        <f t="shared" si="6"/>
        <v>-2393108</v>
      </c>
      <c r="T52" s="72">
        <v>8375892</v>
      </c>
      <c r="U52" s="49">
        <f t="shared" si="4"/>
        <v>1</v>
      </c>
      <c r="V52" s="50">
        <f t="shared" si="5"/>
        <v>10769000</v>
      </c>
    </row>
    <row r="53" spans="1:22" ht="15.75" customHeight="1" thickTop="1" x14ac:dyDescent="0.4">
      <c r="A53" s="142" t="s">
        <v>12</v>
      </c>
      <c r="B53" s="142"/>
      <c r="C53" s="143" t="s">
        <v>44</v>
      </c>
      <c r="D53" s="143"/>
      <c r="E53" s="143"/>
      <c r="F53" s="143"/>
      <c r="G53" t="s">
        <v>91</v>
      </c>
      <c r="H53" s="55">
        <v>0</v>
      </c>
      <c r="I53" s="56">
        <v>0</v>
      </c>
      <c r="J53" s="60">
        <v>4</v>
      </c>
      <c r="K53" s="15">
        <v>9850000</v>
      </c>
      <c r="L53">
        <v>0</v>
      </c>
      <c r="M53" s="15">
        <v>0</v>
      </c>
      <c r="N53" s="73">
        <v>4</v>
      </c>
      <c r="O53" s="74">
        <v>9850000</v>
      </c>
      <c r="P53" s="75">
        <v>0</v>
      </c>
      <c r="Q53" s="75">
        <v>-9850000</v>
      </c>
      <c r="R53" s="85">
        <v>0</v>
      </c>
      <c r="S53" s="89">
        <f t="shared" si="6"/>
        <v>-9850000</v>
      </c>
      <c r="T53" s="68">
        <v>0</v>
      </c>
      <c r="U53" s="42">
        <f t="shared" si="4"/>
        <v>4</v>
      </c>
      <c r="V53" s="43">
        <f t="shared" si="5"/>
        <v>9850000</v>
      </c>
    </row>
    <row r="54" spans="1:22" ht="15.75" customHeight="1" x14ac:dyDescent="0.4">
      <c r="A54" s="142" t="s">
        <v>13</v>
      </c>
      <c r="B54" s="142"/>
      <c r="C54" s="143" t="s">
        <v>45</v>
      </c>
      <c r="D54" s="143"/>
      <c r="E54" s="143"/>
      <c r="F54" s="143"/>
      <c r="G54" t="s">
        <v>91</v>
      </c>
      <c r="H54" s="55">
        <v>0</v>
      </c>
      <c r="I54" s="56">
        <v>0</v>
      </c>
      <c r="J54" s="60">
        <v>1</v>
      </c>
      <c r="K54" s="15">
        <v>199500000</v>
      </c>
      <c r="L54">
        <v>0</v>
      </c>
      <c r="M54" s="15">
        <v>0</v>
      </c>
      <c r="N54" s="73">
        <v>1</v>
      </c>
      <c r="O54" s="74">
        <v>199500000</v>
      </c>
      <c r="P54" s="75">
        <v>0</v>
      </c>
      <c r="Q54" s="75">
        <v>-199500000</v>
      </c>
      <c r="R54" s="85">
        <v>0</v>
      </c>
      <c r="S54" s="85">
        <f t="shared" si="6"/>
        <v>-199500000</v>
      </c>
      <c r="T54" s="68">
        <v>0</v>
      </c>
      <c r="U54" s="42">
        <f t="shared" si="4"/>
        <v>1</v>
      </c>
      <c r="V54" s="43">
        <f t="shared" si="5"/>
        <v>199500000</v>
      </c>
    </row>
    <row r="55" spans="1:22" ht="15.75" customHeight="1" x14ac:dyDescent="0.4">
      <c r="A55" s="142" t="s">
        <v>14</v>
      </c>
      <c r="B55" s="142"/>
      <c r="C55" s="143" t="s">
        <v>46</v>
      </c>
      <c r="D55" s="143"/>
      <c r="E55" s="143"/>
      <c r="F55" s="143"/>
      <c r="G55" s="57" t="s">
        <v>91</v>
      </c>
      <c r="H55" s="55">
        <v>0</v>
      </c>
      <c r="I55" s="56">
        <v>0</v>
      </c>
      <c r="J55" s="60">
        <v>4</v>
      </c>
      <c r="K55" s="15">
        <v>452033418</v>
      </c>
      <c r="L55">
        <v>3</v>
      </c>
      <c r="M55" s="15">
        <v>421400000</v>
      </c>
      <c r="N55" s="73">
        <v>1</v>
      </c>
      <c r="O55" s="74">
        <v>30633418</v>
      </c>
      <c r="P55" s="75">
        <v>0</v>
      </c>
      <c r="Q55" s="75">
        <v>-28445317</v>
      </c>
      <c r="R55" s="85">
        <v>0</v>
      </c>
      <c r="S55" s="85">
        <f t="shared" si="6"/>
        <v>-28445317</v>
      </c>
      <c r="T55" s="68">
        <v>2188101</v>
      </c>
      <c r="U55" s="42">
        <f t="shared" si="4"/>
        <v>1</v>
      </c>
      <c r="V55" s="43">
        <f t="shared" si="5"/>
        <v>30633418</v>
      </c>
    </row>
    <row r="56" spans="1:22" ht="15.75" customHeight="1" x14ac:dyDescent="0.4">
      <c r="A56" s="142" t="s">
        <v>15</v>
      </c>
      <c r="B56" s="142"/>
      <c r="C56" s="143" t="s">
        <v>47</v>
      </c>
      <c r="D56" s="143"/>
      <c r="E56" s="143"/>
      <c r="F56" s="143"/>
      <c r="G56" t="s">
        <v>91</v>
      </c>
      <c r="H56" s="55">
        <v>0</v>
      </c>
      <c r="I56" s="56">
        <v>0</v>
      </c>
      <c r="J56" s="60">
        <v>2</v>
      </c>
      <c r="K56" s="15">
        <v>30789000</v>
      </c>
      <c r="L56">
        <v>0</v>
      </c>
      <c r="M56" s="15">
        <v>0</v>
      </c>
      <c r="N56" s="73">
        <v>2</v>
      </c>
      <c r="O56" s="74">
        <v>30789000</v>
      </c>
      <c r="P56" s="75">
        <v>0</v>
      </c>
      <c r="Q56" s="75">
        <v>-30789000</v>
      </c>
      <c r="R56" s="85">
        <v>0</v>
      </c>
      <c r="S56" s="85">
        <f t="shared" si="6"/>
        <v>-30789000</v>
      </c>
      <c r="T56" s="68">
        <v>0</v>
      </c>
      <c r="U56" s="42">
        <f t="shared" si="4"/>
        <v>2</v>
      </c>
      <c r="V56" s="43">
        <f t="shared" si="5"/>
        <v>30789000</v>
      </c>
    </row>
    <row r="57" spans="1:22" ht="15.75" customHeight="1" x14ac:dyDescent="0.4">
      <c r="A57" s="142" t="s">
        <v>114</v>
      </c>
      <c r="B57" s="142"/>
      <c r="C57" s="143" t="s">
        <v>115</v>
      </c>
      <c r="D57" s="143"/>
      <c r="E57" s="143"/>
      <c r="F57" s="143"/>
      <c r="H57" s="55">
        <v>0</v>
      </c>
      <c r="I57" s="56">
        <v>0</v>
      </c>
      <c r="J57" s="60">
        <v>3</v>
      </c>
      <c r="K57" s="15">
        <v>3000000</v>
      </c>
      <c r="L57">
        <v>0</v>
      </c>
      <c r="M57" s="15">
        <v>0</v>
      </c>
      <c r="N57" s="73">
        <v>3</v>
      </c>
      <c r="O57" s="74">
        <v>3000000</v>
      </c>
      <c r="P57" s="75">
        <v>0</v>
      </c>
      <c r="Q57" s="75">
        <v>-3000000</v>
      </c>
      <c r="R57" s="85">
        <v>0</v>
      </c>
      <c r="S57" s="85">
        <f t="shared" si="6"/>
        <v>-3000000</v>
      </c>
      <c r="T57" s="68">
        <v>0</v>
      </c>
      <c r="U57" s="42">
        <f t="shared" si="4"/>
        <v>3</v>
      </c>
      <c r="V57" s="43">
        <f t="shared" si="5"/>
        <v>3000000</v>
      </c>
    </row>
    <row r="58" spans="1:22" ht="15.75" customHeight="1" x14ac:dyDescent="0.4">
      <c r="A58" s="142" t="s">
        <v>18</v>
      </c>
      <c r="B58" s="142"/>
      <c r="C58" s="143" t="s">
        <v>50</v>
      </c>
      <c r="D58" s="143"/>
      <c r="E58" s="143"/>
      <c r="F58" s="143"/>
      <c r="G58" t="s">
        <v>91</v>
      </c>
      <c r="H58" s="55">
        <v>0</v>
      </c>
      <c r="I58" s="56">
        <v>0</v>
      </c>
      <c r="J58" s="60">
        <v>1</v>
      </c>
      <c r="K58" s="15">
        <v>5000000</v>
      </c>
      <c r="L58">
        <v>0</v>
      </c>
      <c r="M58" s="15">
        <v>0</v>
      </c>
      <c r="N58" s="73">
        <v>1</v>
      </c>
      <c r="O58" s="74">
        <v>5000000</v>
      </c>
      <c r="P58" s="75">
        <v>0</v>
      </c>
      <c r="Q58" s="75">
        <v>-5000000</v>
      </c>
      <c r="R58" s="85">
        <v>0</v>
      </c>
      <c r="S58" s="85">
        <f t="shared" si="6"/>
        <v>-5000000</v>
      </c>
      <c r="T58" s="68">
        <v>0</v>
      </c>
      <c r="U58" s="42">
        <f t="shared" si="4"/>
        <v>1</v>
      </c>
      <c r="V58" s="43">
        <f t="shared" si="5"/>
        <v>5000000</v>
      </c>
    </row>
    <row r="59" spans="1:22" ht="15.75" customHeight="1" x14ac:dyDescent="0.4">
      <c r="A59" s="142" t="s">
        <v>19</v>
      </c>
      <c r="B59" s="142"/>
      <c r="C59" s="143" t="s">
        <v>51</v>
      </c>
      <c r="D59" s="143"/>
      <c r="E59" s="143"/>
      <c r="F59" s="143"/>
      <c r="G59" t="s">
        <v>91</v>
      </c>
      <c r="H59" s="55">
        <v>0</v>
      </c>
      <c r="I59" s="56">
        <v>0</v>
      </c>
      <c r="J59" s="60">
        <v>1</v>
      </c>
      <c r="K59" s="15">
        <v>124980000</v>
      </c>
      <c r="L59">
        <v>0</v>
      </c>
      <c r="M59" s="15">
        <v>0</v>
      </c>
      <c r="N59" s="73">
        <v>1</v>
      </c>
      <c r="O59" s="74">
        <v>124980000</v>
      </c>
      <c r="P59" s="75">
        <v>0</v>
      </c>
      <c r="Q59" s="75">
        <v>-93735000</v>
      </c>
      <c r="R59" s="85">
        <v>0</v>
      </c>
      <c r="S59" s="85">
        <f t="shared" si="6"/>
        <v>-93735000</v>
      </c>
      <c r="T59" s="68">
        <v>31245000</v>
      </c>
      <c r="U59" s="42">
        <f t="shared" si="4"/>
        <v>1</v>
      </c>
      <c r="V59" s="43">
        <f t="shared" si="5"/>
        <v>124980000</v>
      </c>
    </row>
    <row r="60" spans="1:22" ht="15.75" customHeight="1" x14ac:dyDescent="0.4">
      <c r="A60" s="142" t="s">
        <v>20</v>
      </c>
      <c r="B60" s="142"/>
      <c r="C60" s="143" t="s">
        <v>52</v>
      </c>
      <c r="D60" s="143"/>
      <c r="E60" s="143"/>
      <c r="F60" s="143"/>
      <c r="G60" t="s">
        <v>91</v>
      </c>
      <c r="H60" s="55">
        <v>0</v>
      </c>
      <c r="I60" s="56">
        <v>0</v>
      </c>
      <c r="J60" s="60">
        <v>6</v>
      </c>
      <c r="K60" s="15">
        <v>14498000</v>
      </c>
      <c r="L60">
        <v>0</v>
      </c>
      <c r="M60" s="15">
        <v>0</v>
      </c>
      <c r="N60" s="73">
        <v>6</v>
      </c>
      <c r="O60" s="74">
        <v>14498000</v>
      </c>
      <c r="P60" s="75">
        <v>0</v>
      </c>
      <c r="Q60" s="75">
        <v>-14498000</v>
      </c>
      <c r="R60" s="85">
        <v>0</v>
      </c>
      <c r="S60" s="85">
        <f t="shared" si="6"/>
        <v>-14498000</v>
      </c>
      <c r="T60" s="68">
        <v>0</v>
      </c>
      <c r="U60" s="42">
        <f t="shared" si="4"/>
        <v>6</v>
      </c>
      <c r="V60" s="43">
        <f t="shared" si="5"/>
        <v>14498000</v>
      </c>
    </row>
    <row r="61" spans="1:22" ht="15.75" customHeight="1" x14ac:dyDescent="0.4">
      <c r="A61" s="142" t="s">
        <v>21</v>
      </c>
      <c r="B61" s="142"/>
      <c r="C61" s="143" t="s">
        <v>53</v>
      </c>
      <c r="D61" s="143"/>
      <c r="E61" s="143"/>
      <c r="F61" s="143"/>
      <c r="H61" s="55">
        <v>0</v>
      </c>
      <c r="I61" s="56">
        <v>0</v>
      </c>
      <c r="J61" s="60">
        <v>2</v>
      </c>
      <c r="K61" s="15">
        <v>33932000</v>
      </c>
      <c r="L61">
        <v>0</v>
      </c>
      <c r="M61" s="15">
        <v>0</v>
      </c>
      <c r="N61" s="73">
        <v>2</v>
      </c>
      <c r="O61" s="74">
        <v>33932000</v>
      </c>
      <c r="P61" s="75">
        <v>0</v>
      </c>
      <c r="Q61" s="75">
        <v>-33932000</v>
      </c>
      <c r="R61" s="85">
        <v>0</v>
      </c>
      <c r="S61" s="85">
        <f t="shared" si="6"/>
        <v>-33932000</v>
      </c>
      <c r="T61" s="68">
        <v>0</v>
      </c>
      <c r="U61" s="42">
        <f t="shared" si="4"/>
        <v>2</v>
      </c>
      <c r="V61" s="43">
        <f t="shared" si="5"/>
        <v>33932000</v>
      </c>
    </row>
    <row r="62" spans="1:22" ht="15.75" customHeight="1" x14ac:dyDescent="0.4">
      <c r="A62" s="142" t="s">
        <v>22</v>
      </c>
      <c r="B62" s="142"/>
      <c r="C62" s="143" t="s">
        <v>54</v>
      </c>
      <c r="D62" s="143"/>
      <c r="E62" s="143"/>
      <c r="F62" s="143"/>
      <c r="G62" t="s">
        <v>91</v>
      </c>
      <c r="H62" s="55">
        <v>0</v>
      </c>
      <c r="I62" s="56">
        <v>0</v>
      </c>
      <c r="J62" s="60">
        <v>9</v>
      </c>
      <c r="K62" s="15">
        <v>15712000</v>
      </c>
      <c r="L62">
        <v>0</v>
      </c>
      <c r="M62" s="15">
        <v>0</v>
      </c>
      <c r="N62" s="73">
        <v>9</v>
      </c>
      <c r="O62" s="74">
        <v>15712000</v>
      </c>
      <c r="P62" s="75">
        <v>0</v>
      </c>
      <c r="Q62" s="75">
        <v>-15712000</v>
      </c>
      <c r="R62" s="85">
        <v>0</v>
      </c>
      <c r="S62" s="85">
        <f t="shared" si="6"/>
        <v>-15712000</v>
      </c>
      <c r="T62" s="68">
        <v>0</v>
      </c>
      <c r="U62" s="42">
        <f t="shared" si="4"/>
        <v>9</v>
      </c>
      <c r="V62" s="43">
        <f t="shared" si="5"/>
        <v>15712000</v>
      </c>
    </row>
    <row r="63" spans="1:22" ht="15.75" customHeight="1" x14ac:dyDescent="0.4">
      <c r="A63" s="142" t="s">
        <v>23</v>
      </c>
      <c r="B63" s="142"/>
      <c r="C63" s="143" t="s">
        <v>55</v>
      </c>
      <c r="D63" s="143"/>
      <c r="E63" s="143"/>
      <c r="F63" s="143"/>
      <c r="G63" t="s">
        <v>91</v>
      </c>
      <c r="H63" s="55">
        <v>0</v>
      </c>
      <c r="I63" s="56">
        <v>0</v>
      </c>
      <c r="J63" s="60">
        <v>1</v>
      </c>
      <c r="K63" s="15">
        <v>2500000</v>
      </c>
      <c r="L63">
        <v>0</v>
      </c>
      <c r="M63" s="15">
        <v>0</v>
      </c>
      <c r="N63" s="73">
        <v>1</v>
      </c>
      <c r="O63" s="74">
        <v>2500000</v>
      </c>
      <c r="P63" s="75">
        <v>0</v>
      </c>
      <c r="Q63" s="75">
        <v>-2500000</v>
      </c>
      <c r="R63" s="85">
        <v>0</v>
      </c>
      <c r="S63" s="85">
        <f t="shared" si="6"/>
        <v>-2500000</v>
      </c>
      <c r="T63" s="68">
        <v>0</v>
      </c>
      <c r="U63" s="42">
        <f t="shared" si="4"/>
        <v>1</v>
      </c>
      <c r="V63" s="43">
        <f t="shared" si="5"/>
        <v>2500000</v>
      </c>
    </row>
    <row r="64" spans="1:22" ht="15.75" customHeight="1" x14ac:dyDescent="0.4">
      <c r="A64" s="142" t="s">
        <v>24</v>
      </c>
      <c r="B64" s="142"/>
      <c r="C64" s="143" t="s">
        <v>56</v>
      </c>
      <c r="D64" s="143"/>
      <c r="E64" s="143"/>
      <c r="F64" s="143"/>
      <c r="H64" s="55">
        <v>0</v>
      </c>
      <c r="I64" s="56">
        <v>0</v>
      </c>
      <c r="J64" s="60">
        <v>7</v>
      </c>
      <c r="K64" s="15">
        <v>35449000</v>
      </c>
      <c r="L64">
        <v>0</v>
      </c>
      <c r="M64" s="15">
        <v>0</v>
      </c>
      <c r="N64" s="73">
        <v>7</v>
      </c>
      <c r="O64" s="74">
        <v>35449000</v>
      </c>
      <c r="P64" s="75">
        <v>0</v>
      </c>
      <c r="Q64" s="75">
        <v>-35449000</v>
      </c>
      <c r="R64" s="85">
        <v>0</v>
      </c>
      <c r="S64" s="85">
        <f t="shared" si="6"/>
        <v>-35449000</v>
      </c>
      <c r="T64" s="68">
        <v>0</v>
      </c>
      <c r="U64" s="42">
        <f t="shared" si="4"/>
        <v>7</v>
      </c>
      <c r="V64" s="43">
        <f t="shared" si="5"/>
        <v>35449000</v>
      </c>
    </row>
    <row r="65" spans="1:22" ht="15.75" customHeight="1" x14ac:dyDescent="0.4">
      <c r="A65" s="142" t="s">
        <v>25</v>
      </c>
      <c r="B65" s="142"/>
      <c r="C65" s="143" t="s">
        <v>57</v>
      </c>
      <c r="D65" s="143"/>
      <c r="E65" s="143"/>
      <c r="F65" s="143"/>
      <c r="H65" s="55">
        <v>0</v>
      </c>
      <c r="I65" s="56">
        <v>0</v>
      </c>
      <c r="J65" s="60">
        <v>7</v>
      </c>
      <c r="K65" s="15">
        <v>109950825</v>
      </c>
      <c r="L65">
        <v>0</v>
      </c>
      <c r="M65" s="15">
        <v>0</v>
      </c>
      <c r="N65" s="73">
        <v>7</v>
      </c>
      <c r="O65" s="74">
        <v>109950825</v>
      </c>
      <c r="P65" s="75">
        <v>0</v>
      </c>
      <c r="Q65" s="75">
        <v>-109950825</v>
      </c>
      <c r="R65" s="85">
        <v>0</v>
      </c>
      <c r="S65" s="85">
        <f t="shared" si="6"/>
        <v>-109950825</v>
      </c>
      <c r="T65" s="68">
        <v>0</v>
      </c>
      <c r="U65" s="42">
        <f t="shared" si="4"/>
        <v>7</v>
      </c>
      <c r="V65" s="43">
        <f t="shared" si="5"/>
        <v>109950825</v>
      </c>
    </row>
    <row r="66" spans="1:22" ht="15.75" customHeight="1" x14ac:dyDescent="0.4">
      <c r="A66" s="142" t="s">
        <v>27</v>
      </c>
      <c r="B66" s="142"/>
      <c r="C66" s="143" t="s">
        <v>59</v>
      </c>
      <c r="D66" s="143"/>
      <c r="E66" s="143"/>
      <c r="F66" s="143"/>
      <c r="G66" t="s">
        <v>91</v>
      </c>
      <c r="H66" s="55">
        <v>0</v>
      </c>
      <c r="I66" s="56">
        <v>0</v>
      </c>
      <c r="J66" s="60">
        <v>2</v>
      </c>
      <c r="K66" s="15">
        <v>15400000</v>
      </c>
      <c r="L66">
        <v>0</v>
      </c>
      <c r="M66" s="15">
        <v>0</v>
      </c>
      <c r="N66" s="73">
        <v>2</v>
      </c>
      <c r="O66" s="74">
        <v>15400000</v>
      </c>
      <c r="P66" s="75">
        <v>0</v>
      </c>
      <c r="Q66" s="75">
        <v>-14620000</v>
      </c>
      <c r="R66" s="85">
        <v>0</v>
      </c>
      <c r="S66" s="85">
        <f t="shared" si="6"/>
        <v>-14620000</v>
      </c>
      <c r="T66" s="68">
        <v>780000</v>
      </c>
      <c r="U66" s="42">
        <f t="shared" si="4"/>
        <v>2</v>
      </c>
      <c r="V66" s="43">
        <f t="shared" si="5"/>
        <v>15400000</v>
      </c>
    </row>
    <row r="67" spans="1:22" ht="15.75" customHeight="1" x14ac:dyDescent="0.4">
      <c r="A67" s="142" t="s">
        <v>116</v>
      </c>
      <c r="B67" s="142"/>
      <c r="C67" s="143" t="s">
        <v>117</v>
      </c>
      <c r="D67" s="143"/>
      <c r="E67" s="143"/>
      <c r="F67" s="143"/>
      <c r="G67" t="s">
        <v>91</v>
      </c>
      <c r="H67" s="55">
        <v>0</v>
      </c>
      <c r="I67" s="56">
        <v>0</v>
      </c>
      <c r="J67" s="60">
        <v>1</v>
      </c>
      <c r="K67" s="15">
        <v>5000000</v>
      </c>
      <c r="L67">
        <v>0</v>
      </c>
      <c r="M67" s="15">
        <v>0</v>
      </c>
      <c r="N67" s="73">
        <v>1</v>
      </c>
      <c r="O67" s="74">
        <v>5000000</v>
      </c>
      <c r="P67" s="75">
        <v>0</v>
      </c>
      <c r="Q67" s="75">
        <v>-5000000</v>
      </c>
      <c r="R67" s="85">
        <v>0</v>
      </c>
      <c r="S67" s="85">
        <f t="shared" si="6"/>
        <v>-5000000</v>
      </c>
      <c r="T67" s="68">
        <v>0</v>
      </c>
      <c r="U67" s="42">
        <f t="shared" si="4"/>
        <v>1</v>
      </c>
      <c r="V67" s="43">
        <f t="shared" si="5"/>
        <v>5000000</v>
      </c>
    </row>
    <row r="68" spans="1:22" ht="15.75" customHeight="1" x14ac:dyDescent="0.4">
      <c r="A68" s="142" t="s">
        <v>28</v>
      </c>
      <c r="B68" s="142"/>
      <c r="C68" s="143" t="s">
        <v>60</v>
      </c>
      <c r="D68" s="143"/>
      <c r="E68" s="143"/>
      <c r="F68" s="143"/>
      <c r="G68" t="s">
        <v>91</v>
      </c>
      <c r="H68" s="55">
        <v>0</v>
      </c>
      <c r="I68" s="56">
        <v>0</v>
      </c>
      <c r="J68" s="60">
        <v>12</v>
      </c>
      <c r="K68" s="15">
        <v>88749100</v>
      </c>
      <c r="L68">
        <v>0</v>
      </c>
      <c r="M68" s="15">
        <v>0</v>
      </c>
      <c r="N68" s="73">
        <v>12</v>
      </c>
      <c r="O68" s="74">
        <v>88749100</v>
      </c>
      <c r="P68" s="75">
        <v>0</v>
      </c>
      <c r="Q68" s="75">
        <v>-88749100</v>
      </c>
      <c r="R68" s="85">
        <v>0</v>
      </c>
      <c r="S68" s="85">
        <f t="shared" si="6"/>
        <v>-88749100</v>
      </c>
      <c r="T68" s="68">
        <v>0</v>
      </c>
      <c r="U68" s="42">
        <f t="shared" si="4"/>
        <v>12</v>
      </c>
      <c r="V68" s="43">
        <f t="shared" si="5"/>
        <v>88749100</v>
      </c>
    </row>
    <row r="69" spans="1:22" ht="15.75" customHeight="1" x14ac:dyDescent="0.4">
      <c r="A69" s="142" t="s">
        <v>29</v>
      </c>
      <c r="B69" s="142"/>
      <c r="C69" s="143" t="s">
        <v>61</v>
      </c>
      <c r="D69" s="143"/>
      <c r="E69" s="143"/>
      <c r="F69" s="143"/>
      <c r="G69" t="s">
        <v>91</v>
      </c>
      <c r="H69" s="55">
        <v>0</v>
      </c>
      <c r="I69" s="56">
        <v>0</v>
      </c>
      <c r="J69" s="60">
        <v>1</v>
      </c>
      <c r="K69" s="15">
        <v>1132000</v>
      </c>
      <c r="L69">
        <v>0</v>
      </c>
      <c r="M69" s="15">
        <v>0</v>
      </c>
      <c r="N69" s="73">
        <v>1</v>
      </c>
      <c r="O69" s="74">
        <v>1132000</v>
      </c>
      <c r="P69" s="75">
        <v>0</v>
      </c>
      <c r="Q69" s="75">
        <v>-1132000</v>
      </c>
      <c r="R69" s="85">
        <v>0</v>
      </c>
      <c r="S69" s="85">
        <f t="shared" si="6"/>
        <v>-1132000</v>
      </c>
      <c r="T69" s="68">
        <v>0</v>
      </c>
      <c r="U69" s="42">
        <f t="shared" si="4"/>
        <v>1</v>
      </c>
      <c r="V69" s="43">
        <f t="shared" si="5"/>
        <v>1132000</v>
      </c>
    </row>
    <row r="70" spans="1:22" ht="15.75" customHeight="1" x14ac:dyDescent="0.4">
      <c r="A70" s="142" t="s">
        <v>30</v>
      </c>
      <c r="B70" s="142"/>
      <c r="C70" s="143" t="s">
        <v>62</v>
      </c>
      <c r="D70" s="143"/>
      <c r="E70" s="143"/>
      <c r="F70" s="143"/>
      <c r="H70" s="55">
        <v>0</v>
      </c>
      <c r="I70" s="56">
        <v>0</v>
      </c>
      <c r="J70" s="60">
        <v>1</v>
      </c>
      <c r="K70" s="15">
        <v>12500000</v>
      </c>
      <c r="L70">
        <v>0</v>
      </c>
      <c r="M70" s="15">
        <v>0</v>
      </c>
      <c r="N70" s="73">
        <v>1</v>
      </c>
      <c r="O70" s="74">
        <v>12500000</v>
      </c>
      <c r="P70" s="75">
        <v>0</v>
      </c>
      <c r="Q70" s="75">
        <v>-12500000</v>
      </c>
      <c r="R70" s="85">
        <v>0</v>
      </c>
      <c r="S70" s="85">
        <f t="shared" si="6"/>
        <v>-12500000</v>
      </c>
      <c r="T70" s="68">
        <v>0</v>
      </c>
      <c r="U70" s="42">
        <v>0</v>
      </c>
      <c r="V70" s="43">
        <f t="shared" si="5"/>
        <v>12500000</v>
      </c>
    </row>
    <row r="71" spans="1:22" ht="15.75" customHeight="1" x14ac:dyDescent="0.4">
      <c r="A71" s="142" t="s">
        <v>118</v>
      </c>
      <c r="B71" s="142"/>
      <c r="C71" s="150" t="s">
        <v>119</v>
      </c>
      <c r="D71" s="150"/>
      <c r="E71" s="150"/>
      <c r="F71" s="150"/>
      <c r="H71" s="55">
        <v>0</v>
      </c>
      <c r="I71" s="56">
        <v>0</v>
      </c>
      <c r="J71" s="60">
        <v>3</v>
      </c>
      <c r="K71" s="15">
        <v>494890000</v>
      </c>
      <c r="L71">
        <v>3</v>
      </c>
      <c r="M71" s="15">
        <v>494890000</v>
      </c>
      <c r="N71" s="73">
        <v>0</v>
      </c>
      <c r="O71" s="74">
        <v>0</v>
      </c>
      <c r="P71" s="75">
        <v>0</v>
      </c>
      <c r="Q71" s="75">
        <v>0</v>
      </c>
      <c r="R71" s="85">
        <v>0</v>
      </c>
      <c r="S71" s="85">
        <f t="shared" ref="S71:S74" si="7">P71+Q71+R71</f>
        <v>0</v>
      </c>
      <c r="T71" s="68">
        <v>0</v>
      </c>
      <c r="U71" s="42">
        <v>0</v>
      </c>
      <c r="V71" s="43">
        <f t="shared" si="5"/>
        <v>0</v>
      </c>
    </row>
    <row r="72" spans="1:22" ht="15.75" customHeight="1" x14ac:dyDescent="0.4">
      <c r="A72" s="142" t="s">
        <v>36</v>
      </c>
      <c r="B72" s="142"/>
      <c r="C72" s="143" t="s">
        <v>67</v>
      </c>
      <c r="D72" s="143"/>
      <c r="E72" s="143"/>
      <c r="F72" s="143"/>
      <c r="H72" s="55">
        <v>0</v>
      </c>
      <c r="I72" s="56">
        <v>0</v>
      </c>
      <c r="J72" s="60">
        <v>12</v>
      </c>
      <c r="K72" s="15">
        <v>150147880</v>
      </c>
      <c r="L72">
        <v>0</v>
      </c>
      <c r="M72" s="15">
        <v>0</v>
      </c>
      <c r="N72" s="73">
        <v>12</v>
      </c>
      <c r="O72" s="74">
        <v>150147880</v>
      </c>
      <c r="P72" s="75">
        <v>0</v>
      </c>
      <c r="Q72" s="75">
        <v>-150147880</v>
      </c>
      <c r="R72" s="85">
        <v>0</v>
      </c>
      <c r="S72" s="85">
        <f t="shared" si="7"/>
        <v>-150147880</v>
      </c>
      <c r="T72" s="68">
        <v>0</v>
      </c>
      <c r="U72" s="42">
        <v>0</v>
      </c>
      <c r="V72" s="43">
        <f t="shared" si="5"/>
        <v>150147880</v>
      </c>
    </row>
    <row r="73" spans="1:22" ht="15.75" customHeight="1" x14ac:dyDescent="0.4">
      <c r="A73" s="142" t="s">
        <v>37</v>
      </c>
      <c r="B73" s="142"/>
      <c r="C73" s="143" t="s">
        <v>68</v>
      </c>
      <c r="D73" s="143"/>
      <c r="E73" s="143"/>
      <c r="F73" s="143"/>
      <c r="H73" s="55">
        <v>0</v>
      </c>
      <c r="I73" s="56">
        <v>0</v>
      </c>
      <c r="J73" s="60">
        <v>6</v>
      </c>
      <c r="K73" s="15">
        <v>12650000</v>
      </c>
      <c r="L73">
        <v>0</v>
      </c>
      <c r="M73" s="15">
        <v>0</v>
      </c>
      <c r="N73" s="73">
        <v>6</v>
      </c>
      <c r="O73" s="74">
        <v>12650000</v>
      </c>
      <c r="P73" s="75">
        <v>0</v>
      </c>
      <c r="Q73" s="75">
        <v>-12650000</v>
      </c>
      <c r="R73" s="85">
        <v>0</v>
      </c>
      <c r="S73" s="85">
        <f t="shared" si="7"/>
        <v>-12650000</v>
      </c>
      <c r="T73" s="68">
        <v>0</v>
      </c>
      <c r="U73" s="42">
        <v>0</v>
      </c>
      <c r="V73" s="43">
        <f t="shared" si="5"/>
        <v>12650000</v>
      </c>
    </row>
    <row r="74" spans="1:22" ht="15.75" customHeight="1" x14ac:dyDescent="0.4">
      <c r="A74" s="142" t="s">
        <v>120</v>
      </c>
      <c r="B74" s="142"/>
      <c r="C74" s="143" t="s">
        <v>121</v>
      </c>
      <c r="D74" s="143"/>
      <c r="E74" s="143"/>
      <c r="F74" s="143"/>
      <c r="H74" s="55">
        <v>0</v>
      </c>
      <c r="I74" s="56">
        <v>0</v>
      </c>
      <c r="J74" s="60">
        <v>2</v>
      </c>
      <c r="K74" s="15">
        <v>16000000</v>
      </c>
      <c r="L74">
        <v>0</v>
      </c>
      <c r="M74" s="15">
        <v>0</v>
      </c>
      <c r="N74" s="73">
        <v>2</v>
      </c>
      <c r="O74" s="74">
        <v>16000000</v>
      </c>
      <c r="P74" s="75">
        <v>0</v>
      </c>
      <c r="Q74" s="75">
        <v>-16000000</v>
      </c>
      <c r="R74" s="85">
        <v>0</v>
      </c>
      <c r="S74" s="85">
        <f t="shared" si="7"/>
        <v>-16000000</v>
      </c>
      <c r="T74" s="68">
        <v>0</v>
      </c>
      <c r="U74" s="42">
        <v>0</v>
      </c>
      <c r="V74" s="43">
        <f t="shared" si="5"/>
        <v>16000000</v>
      </c>
    </row>
    <row r="75" spans="1:22" ht="15.75" customHeight="1" x14ac:dyDescent="0.4">
      <c r="A75" s="142" t="s">
        <v>38</v>
      </c>
      <c r="B75" s="142"/>
      <c r="C75" s="150" t="s">
        <v>69</v>
      </c>
      <c r="D75" s="150"/>
      <c r="E75" s="150"/>
      <c r="F75" s="150"/>
      <c r="G75" s="57" t="s">
        <v>91</v>
      </c>
      <c r="H75" s="55">
        <v>0</v>
      </c>
      <c r="I75" s="56">
        <v>0</v>
      </c>
      <c r="J75" s="60">
        <v>2</v>
      </c>
      <c r="K75" s="15">
        <v>107922000</v>
      </c>
      <c r="L75">
        <v>2</v>
      </c>
      <c r="M75" s="15">
        <v>107922000</v>
      </c>
      <c r="N75" s="73">
        <v>0</v>
      </c>
      <c r="O75" s="74">
        <v>0</v>
      </c>
      <c r="P75" s="75">
        <v>0</v>
      </c>
      <c r="Q75" s="75">
        <v>0</v>
      </c>
      <c r="R75" s="85">
        <v>0</v>
      </c>
      <c r="S75" s="85">
        <f t="shared" si="6"/>
        <v>0</v>
      </c>
      <c r="T75" s="68">
        <v>0</v>
      </c>
      <c r="U75" s="42">
        <f t="shared" si="4"/>
        <v>0</v>
      </c>
      <c r="V75" s="43">
        <f t="shared" si="5"/>
        <v>0</v>
      </c>
    </row>
    <row r="76" spans="1:22" ht="15.75" customHeight="1" x14ac:dyDescent="0.4">
      <c r="A76" s="142" t="s">
        <v>39</v>
      </c>
      <c r="B76" s="142"/>
      <c r="C76" s="150" t="s">
        <v>70</v>
      </c>
      <c r="D76" s="150"/>
      <c r="E76" s="150"/>
      <c r="F76" s="150"/>
      <c r="H76" s="55">
        <v>0</v>
      </c>
      <c r="I76" s="56">
        <v>0</v>
      </c>
      <c r="J76" s="18">
        <v>3</v>
      </c>
      <c r="K76" s="15">
        <v>15395000</v>
      </c>
      <c r="L76">
        <v>3</v>
      </c>
      <c r="M76" s="15">
        <v>15395000</v>
      </c>
      <c r="N76" s="73">
        <v>0</v>
      </c>
      <c r="O76" s="74">
        <v>0</v>
      </c>
      <c r="P76" s="75">
        <v>0</v>
      </c>
      <c r="Q76" s="75">
        <v>0</v>
      </c>
      <c r="R76" s="85">
        <v>0</v>
      </c>
      <c r="S76" s="85">
        <f t="shared" si="6"/>
        <v>0</v>
      </c>
      <c r="T76" s="68">
        <v>0</v>
      </c>
      <c r="U76" s="42">
        <f t="shared" ref="U76:U80" si="8">H76+J76-L76</f>
        <v>0</v>
      </c>
      <c r="V76" s="43">
        <f t="shared" si="5"/>
        <v>0</v>
      </c>
    </row>
    <row r="77" spans="1:22" x14ac:dyDescent="0.4">
      <c r="A77" s="142" t="s">
        <v>92</v>
      </c>
      <c r="B77" s="142"/>
      <c r="C77" s="150" t="s">
        <v>93</v>
      </c>
      <c r="D77" s="150"/>
      <c r="E77" s="150"/>
      <c r="F77" s="150"/>
      <c r="H77" s="55">
        <v>0</v>
      </c>
      <c r="I77" s="56">
        <v>0</v>
      </c>
      <c r="J77" s="18">
        <v>2</v>
      </c>
      <c r="K77" s="15">
        <v>71954000</v>
      </c>
      <c r="L77">
        <v>2</v>
      </c>
      <c r="M77" s="15">
        <v>71954000</v>
      </c>
      <c r="N77" s="73">
        <v>0</v>
      </c>
      <c r="O77" s="74">
        <v>0</v>
      </c>
      <c r="P77" s="75">
        <v>0</v>
      </c>
      <c r="Q77" s="75">
        <v>0</v>
      </c>
      <c r="R77" s="85">
        <v>0</v>
      </c>
      <c r="S77" s="85">
        <f t="shared" si="6"/>
        <v>0</v>
      </c>
      <c r="T77" s="68">
        <v>0</v>
      </c>
      <c r="U77" s="42">
        <f t="shared" si="8"/>
        <v>0</v>
      </c>
      <c r="V77" s="43">
        <f t="shared" si="5"/>
        <v>0</v>
      </c>
    </row>
    <row r="78" spans="1:22" ht="15.75" customHeight="1" x14ac:dyDescent="0.4">
      <c r="A78" s="142" t="s">
        <v>96</v>
      </c>
      <c r="B78" s="142"/>
      <c r="C78" s="150" t="s">
        <v>97</v>
      </c>
      <c r="D78" s="150"/>
      <c r="E78" s="150"/>
      <c r="F78" s="150"/>
      <c r="H78" s="55">
        <v>0</v>
      </c>
      <c r="I78" s="56">
        <v>0</v>
      </c>
      <c r="J78" s="18">
        <v>1</v>
      </c>
      <c r="K78" s="15">
        <v>970000</v>
      </c>
      <c r="L78">
        <v>1</v>
      </c>
      <c r="M78" s="15">
        <v>970000</v>
      </c>
      <c r="N78" s="73">
        <v>0</v>
      </c>
      <c r="O78" s="74">
        <v>0</v>
      </c>
      <c r="P78" s="75">
        <v>0</v>
      </c>
      <c r="Q78" s="75">
        <v>0</v>
      </c>
      <c r="R78" s="85">
        <v>0</v>
      </c>
      <c r="S78" s="85">
        <f t="shared" si="6"/>
        <v>0</v>
      </c>
      <c r="T78" s="68">
        <v>0</v>
      </c>
      <c r="U78" s="42">
        <f t="shared" si="8"/>
        <v>0</v>
      </c>
      <c r="V78" s="43">
        <f t="shared" si="5"/>
        <v>0</v>
      </c>
    </row>
    <row r="79" spans="1:22" ht="15.75" customHeight="1" x14ac:dyDescent="0.4">
      <c r="A79" s="142" t="s">
        <v>100</v>
      </c>
      <c r="B79" s="142"/>
      <c r="C79" s="150" t="s">
        <v>101</v>
      </c>
      <c r="D79" s="150"/>
      <c r="E79" s="150"/>
      <c r="F79" s="150"/>
      <c r="H79" s="55">
        <v>0</v>
      </c>
      <c r="I79" s="56">
        <v>0</v>
      </c>
      <c r="J79" s="18">
        <v>2</v>
      </c>
      <c r="K79" s="15">
        <v>252212000</v>
      </c>
      <c r="L79">
        <v>2</v>
      </c>
      <c r="M79" s="15">
        <v>252212000</v>
      </c>
      <c r="N79" s="73">
        <v>0</v>
      </c>
      <c r="O79" s="74">
        <v>0</v>
      </c>
      <c r="P79" s="75">
        <v>0</v>
      </c>
      <c r="Q79" s="75">
        <v>0</v>
      </c>
      <c r="R79" s="85">
        <v>0</v>
      </c>
      <c r="S79" s="85">
        <f t="shared" si="6"/>
        <v>0</v>
      </c>
      <c r="T79" s="68">
        <v>0</v>
      </c>
      <c r="U79" s="42">
        <f t="shared" si="8"/>
        <v>0</v>
      </c>
      <c r="V79" s="43">
        <f t="shared" si="5"/>
        <v>0</v>
      </c>
    </row>
    <row r="80" spans="1:22" ht="15.75" customHeight="1" x14ac:dyDescent="0.4">
      <c r="A80" s="142" t="s">
        <v>102</v>
      </c>
      <c r="B80" s="142"/>
      <c r="C80" s="143" t="s">
        <v>103</v>
      </c>
      <c r="D80" s="143"/>
      <c r="E80" s="143"/>
      <c r="F80" s="143"/>
      <c r="H80" s="55">
        <v>0</v>
      </c>
      <c r="I80" s="56">
        <v>0</v>
      </c>
      <c r="J80" s="18">
        <v>5</v>
      </c>
      <c r="K80" s="15">
        <v>149139150</v>
      </c>
      <c r="L80">
        <v>0</v>
      </c>
      <c r="M80" s="15">
        <v>0</v>
      </c>
      <c r="N80" s="74">
        <v>5</v>
      </c>
      <c r="O80" s="74">
        <v>149139150</v>
      </c>
      <c r="P80" s="75">
        <v>0</v>
      </c>
      <c r="Q80" s="75">
        <v>-29827825</v>
      </c>
      <c r="R80" s="85">
        <v>0</v>
      </c>
      <c r="S80" s="85">
        <f t="shared" si="6"/>
        <v>-29827825</v>
      </c>
      <c r="T80" s="68">
        <v>119311325</v>
      </c>
      <c r="U80" s="42">
        <f t="shared" si="8"/>
        <v>5</v>
      </c>
      <c r="V80" s="43">
        <f t="shared" si="5"/>
        <v>149139150</v>
      </c>
    </row>
    <row r="81" spans="1:21" x14ac:dyDescent="0.4">
      <c r="U81" s="20"/>
    </row>
    <row r="82" spans="1:21" s="15" customFormat="1" x14ac:dyDescent="0.4">
      <c r="A82"/>
      <c r="B82"/>
      <c r="C82"/>
      <c r="D82"/>
      <c r="E82"/>
      <c r="F82"/>
      <c r="G82"/>
      <c r="H82" s="18"/>
      <c r="I82" s="15" t="s">
        <v>0</v>
      </c>
      <c r="J82" s="18"/>
      <c r="L82"/>
      <c r="P82"/>
      <c r="Q82"/>
      <c r="R82"/>
      <c r="S82"/>
      <c r="T82"/>
      <c r="U82" s="20"/>
    </row>
    <row r="83" spans="1:21" s="15" customFormat="1" x14ac:dyDescent="0.4">
      <c r="A83"/>
      <c r="B83"/>
      <c r="C83"/>
      <c r="D83"/>
      <c r="E83"/>
      <c r="F83"/>
      <c r="G83"/>
      <c r="H83" s="18"/>
      <c r="J83" s="18"/>
      <c r="L83"/>
      <c r="P83"/>
      <c r="Q83"/>
      <c r="R83"/>
      <c r="S83"/>
      <c r="T83"/>
      <c r="U83" s="20"/>
    </row>
    <row r="84" spans="1:21" s="15" customFormat="1" x14ac:dyDescent="0.4">
      <c r="A84"/>
      <c r="B84"/>
      <c r="C84"/>
      <c r="D84"/>
      <c r="E84"/>
      <c r="F84"/>
      <c r="G84"/>
      <c r="H84" s="18"/>
      <c r="J84" s="18"/>
      <c r="L84"/>
      <c r="P84"/>
      <c r="Q84"/>
      <c r="R84"/>
      <c r="S84"/>
      <c r="T84"/>
      <c r="U84" s="20"/>
    </row>
    <row r="85" spans="1:21" s="15" customFormat="1" x14ac:dyDescent="0.4">
      <c r="A85"/>
      <c r="B85"/>
      <c r="C85"/>
      <c r="D85"/>
      <c r="E85"/>
      <c r="F85"/>
      <c r="G85"/>
      <c r="H85" s="18"/>
      <c r="J85" s="18"/>
      <c r="L85"/>
      <c r="P85"/>
      <c r="Q85"/>
      <c r="R85"/>
      <c r="S85"/>
      <c r="T85"/>
      <c r="U85" s="20"/>
    </row>
    <row r="86" spans="1:21" s="15" customFormat="1" x14ac:dyDescent="0.4">
      <c r="A86"/>
      <c r="B86"/>
      <c r="C86"/>
      <c r="D86"/>
      <c r="E86"/>
      <c r="F86"/>
      <c r="G86"/>
      <c r="H86" s="18"/>
      <c r="J86" s="18"/>
      <c r="L86"/>
      <c r="P86"/>
      <c r="Q86"/>
      <c r="R86"/>
      <c r="S86"/>
      <c r="T86"/>
      <c r="U86" s="20"/>
    </row>
    <row r="87" spans="1:21" s="15" customFormat="1" x14ac:dyDescent="0.4">
      <c r="A87"/>
      <c r="B87"/>
      <c r="C87"/>
      <c r="D87"/>
      <c r="E87"/>
      <c r="F87"/>
      <c r="G87"/>
      <c r="H87" s="18"/>
      <c r="J87" s="18"/>
      <c r="L87"/>
      <c r="P87"/>
      <c r="Q87"/>
      <c r="R87"/>
      <c r="S87"/>
      <c r="T87"/>
      <c r="U87" s="20"/>
    </row>
    <row r="88" spans="1:21" s="15" customFormat="1" x14ac:dyDescent="0.4">
      <c r="A88"/>
      <c r="B88"/>
      <c r="C88"/>
      <c r="D88"/>
      <c r="E88"/>
      <c r="F88"/>
      <c r="G88"/>
      <c r="H88" s="18"/>
      <c r="J88" s="18"/>
      <c r="L88"/>
      <c r="P88"/>
      <c r="Q88"/>
      <c r="R88"/>
      <c r="S88"/>
      <c r="T88"/>
      <c r="U88" s="20"/>
    </row>
    <row r="89" spans="1:21" s="15" customFormat="1" x14ac:dyDescent="0.4">
      <c r="A89"/>
      <c r="B89"/>
      <c r="C89"/>
      <c r="D89"/>
      <c r="E89"/>
      <c r="F89"/>
      <c r="G89"/>
      <c r="H89" s="18"/>
      <c r="J89" s="18"/>
      <c r="L89"/>
      <c r="P89"/>
      <c r="Q89"/>
      <c r="R89"/>
      <c r="S89"/>
      <c r="T89"/>
      <c r="U89" s="20"/>
    </row>
    <row r="90" spans="1:21" s="15" customFormat="1" x14ac:dyDescent="0.4">
      <c r="A90"/>
      <c r="B90"/>
      <c r="C90"/>
      <c r="D90"/>
      <c r="E90"/>
      <c r="F90"/>
      <c r="G90"/>
      <c r="H90" s="18"/>
      <c r="J90" s="18"/>
      <c r="L90"/>
      <c r="P90"/>
      <c r="Q90"/>
      <c r="R90"/>
      <c r="S90"/>
      <c r="T90"/>
      <c r="U90" s="20"/>
    </row>
    <row r="91" spans="1:21" s="15" customFormat="1" x14ac:dyDescent="0.4">
      <c r="A91"/>
      <c r="B91"/>
      <c r="C91"/>
      <c r="D91"/>
      <c r="E91"/>
      <c r="F91"/>
      <c r="G91"/>
      <c r="H91" s="18"/>
      <c r="J91" s="18"/>
      <c r="L91"/>
      <c r="P91"/>
      <c r="Q91"/>
      <c r="R91"/>
      <c r="S91"/>
      <c r="T91"/>
      <c r="U91" s="20"/>
    </row>
    <row r="92" spans="1:21" s="15" customFormat="1" x14ac:dyDescent="0.4">
      <c r="A92"/>
      <c r="B92"/>
      <c r="C92"/>
      <c r="D92"/>
      <c r="E92"/>
      <c r="F92"/>
      <c r="G92"/>
      <c r="H92" s="18"/>
      <c r="J92" s="18"/>
      <c r="L92"/>
      <c r="P92"/>
      <c r="Q92"/>
      <c r="R92"/>
      <c r="S92"/>
      <c r="T92"/>
      <c r="U92" s="20"/>
    </row>
    <row r="93" spans="1:21" s="15" customFormat="1" x14ac:dyDescent="0.4">
      <c r="A93"/>
      <c r="B93"/>
      <c r="C93"/>
      <c r="D93"/>
      <c r="E93"/>
      <c r="F93"/>
      <c r="G93"/>
      <c r="H93" s="18"/>
      <c r="J93" s="18"/>
      <c r="L93"/>
      <c r="P93"/>
      <c r="Q93"/>
      <c r="R93"/>
      <c r="S93"/>
      <c r="T93"/>
      <c r="U93" s="20"/>
    </row>
    <row r="94" spans="1:21" s="15" customFormat="1" x14ac:dyDescent="0.4">
      <c r="A94"/>
      <c r="B94"/>
      <c r="C94"/>
      <c r="D94"/>
      <c r="E94"/>
      <c r="F94"/>
      <c r="G94"/>
      <c r="H94" s="18"/>
      <c r="J94" s="18"/>
      <c r="L94"/>
      <c r="P94"/>
      <c r="Q94"/>
      <c r="R94"/>
      <c r="S94"/>
      <c r="T94"/>
      <c r="U94" s="20"/>
    </row>
    <row r="95" spans="1:21" s="15" customFormat="1" x14ac:dyDescent="0.4">
      <c r="A95"/>
      <c r="B95"/>
      <c r="C95"/>
      <c r="D95"/>
      <c r="E95"/>
      <c r="F95"/>
      <c r="G95"/>
      <c r="H95" s="18"/>
      <c r="J95" s="18"/>
      <c r="L95"/>
      <c r="P95"/>
      <c r="Q95"/>
      <c r="R95"/>
      <c r="S95"/>
      <c r="T95"/>
      <c r="U95" s="20"/>
    </row>
    <row r="96" spans="1:21" s="15" customFormat="1" x14ac:dyDescent="0.4">
      <c r="A96"/>
      <c r="B96"/>
      <c r="C96"/>
      <c r="D96"/>
      <c r="E96"/>
      <c r="F96"/>
      <c r="G96"/>
      <c r="H96" s="18"/>
      <c r="J96" s="18"/>
      <c r="L96"/>
      <c r="P96"/>
      <c r="Q96"/>
      <c r="R96"/>
      <c r="S96"/>
      <c r="T96"/>
      <c r="U96" s="20"/>
    </row>
    <row r="97" spans="1:21" s="15" customFormat="1" x14ac:dyDescent="0.4">
      <c r="A97"/>
      <c r="B97"/>
      <c r="C97"/>
      <c r="D97"/>
      <c r="E97"/>
      <c r="F97"/>
      <c r="G97"/>
      <c r="H97" s="18"/>
      <c r="J97" s="18"/>
      <c r="L97"/>
      <c r="P97"/>
      <c r="Q97"/>
      <c r="R97"/>
      <c r="S97"/>
      <c r="T97"/>
      <c r="U97" s="20"/>
    </row>
    <row r="98" spans="1:21" s="15" customFormat="1" x14ac:dyDescent="0.4">
      <c r="A98"/>
      <c r="B98"/>
      <c r="C98"/>
      <c r="D98"/>
      <c r="E98"/>
      <c r="F98"/>
      <c r="G98"/>
      <c r="H98" s="18"/>
      <c r="J98" s="18"/>
      <c r="L98"/>
      <c r="P98"/>
      <c r="Q98"/>
      <c r="R98"/>
      <c r="S98"/>
      <c r="T98"/>
      <c r="U98" s="20"/>
    </row>
    <row r="99" spans="1:21" s="15" customFormat="1" x14ac:dyDescent="0.4">
      <c r="A99"/>
      <c r="B99"/>
      <c r="C99"/>
      <c r="D99"/>
      <c r="E99"/>
      <c r="F99"/>
      <c r="G99"/>
      <c r="H99" s="18"/>
      <c r="J99" s="18"/>
      <c r="L99"/>
      <c r="P99"/>
      <c r="Q99"/>
      <c r="R99"/>
      <c r="S99"/>
      <c r="T99"/>
      <c r="U99" s="20"/>
    </row>
    <row r="100" spans="1:21" s="15" customFormat="1" x14ac:dyDescent="0.4">
      <c r="A100"/>
      <c r="B100"/>
      <c r="C100"/>
      <c r="D100"/>
      <c r="E100"/>
      <c r="F100"/>
      <c r="G100"/>
      <c r="H100" s="18"/>
      <c r="J100" s="18"/>
      <c r="L100"/>
      <c r="P100"/>
      <c r="Q100"/>
      <c r="R100"/>
      <c r="S100"/>
      <c r="T100"/>
      <c r="U100" s="20"/>
    </row>
    <row r="101" spans="1:21" s="15" customFormat="1" x14ac:dyDescent="0.4">
      <c r="A101"/>
      <c r="B101"/>
      <c r="C101"/>
      <c r="D101"/>
      <c r="E101"/>
      <c r="F101"/>
      <c r="G101"/>
      <c r="H101" s="18"/>
      <c r="J101" s="18"/>
      <c r="L101"/>
      <c r="P101"/>
      <c r="Q101"/>
      <c r="R101"/>
      <c r="S101"/>
      <c r="T101"/>
      <c r="U101" s="20"/>
    </row>
    <row r="102" spans="1:21" s="15" customFormat="1" x14ac:dyDescent="0.4">
      <c r="A102"/>
      <c r="B102"/>
      <c r="C102"/>
      <c r="D102"/>
      <c r="E102"/>
      <c r="F102"/>
      <c r="G102"/>
      <c r="H102" s="18"/>
      <c r="J102" s="18"/>
      <c r="L102"/>
      <c r="P102"/>
      <c r="Q102"/>
      <c r="R102"/>
      <c r="S102"/>
      <c r="T102"/>
      <c r="U102" s="20"/>
    </row>
    <row r="103" spans="1:21" s="15" customFormat="1" x14ac:dyDescent="0.4">
      <c r="A103"/>
      <c r="B103"/>
      <c r="C103"/>
      <c r="D103"/>
      <c r="E103"/>
      <c r="F103"/>
      <c r="G103"/>
      <c r="H103" s="18"/>
      <c r="J103" s="18"/>
      <c r="L103"/>
      <c r="P103"/>
      <c r="Q103"/>
      <c r="R103"/>
      <c r="S103"/>
      <c r="T103"/>
      <c r="U103" s="20"/>
    </row>
    <row r="104" spans="1:21" s="15" customFormat="1" x14ac:dyDescent="0.4">
      <c r="A104"/>
      <c r="B104"/>
      <c r="C104"/>
      <c r="D104"/>
      <c r="E104"/>
      <c r="F104"/>
      <c r="G104"/>
      <c r="H104" s="18"/>
      <c r="J104" s="18"/>
      <c r="L104"/>
      <c r="P104"/>
      <c r="Q104"/>
      <c r="R104"/>
      <c r="S104"/>
      <c r="T104"/>
      <c r="U104" s="20"/>
    </row>
    <row r="105" spans="1:21" s="15" customFormat="1" x14ac:dyDescent="0.4">
      <c r="A105"/>
      <c r="B105"/>
      <c r="C105"/>
      <c r="D105"/>
      <c r="E105"/>
      <c r="F105"/>
      <c r="G105"/>
      <c r="H105" s="18"/>
      <c r="J105" s="18"/>
      <c r="L105"/>
      <c r="P105"/>
      <c r="Q105"/>
      <c r="R105"/>
      <c r="S105"/>
      <c r="T105"/>
      <c r="U105" s="20"/>
    </row>
    <row r="106" spans="1:21" s="15" customFormat="1" x14ac:dyDescent="0.4">
      <c r="A106"/>
      <c r="B106"/>
      <c r="C106"/>
      <c r="D106"/>
      <c r="E106"/>
      <c r="F106"/>
      <c r="G106"/>
      <c r="H106" s="18"/>
      <c r="J106" s="18"/>
      <c r="L106"/>
      <c r="P106"/>
      <c r="Q106"/>
      <c r="R106"/>
      <c r="S106"/>
      <c r="T106"/>
      <c r="U106" s="20"/>
    </row>
    <row r="107" spans="1:21" s="15" customFormat="1" x14ac:dyDescent="0.4">
      <c r="A107"/>
      <c r="B107"/>
      <c r="C107"/>
      <c r="D107"/>
      <c r="E107"/>
      <c r="F107"/>
      <c r="G107"/>
      <c r="H107" s="18"/>
      <c r="J107" s="18"/>
      <c r="L107"/>
      <c r="P107"/>
      <c r="Q107"/>
      <c r="R107"/>
      <c r="S107"/>
      <c r="T107"/>
      <c r="U107" s="20"/>
    </row>
    <row r="108" spans="1:21" s="15" customFormat="1" x14ac:dyDescent="0.4">
      <c r="A108"/>
      <c r="B108"/>
      <c r="C108"/>
      <c r="D108"/>
      <c r="E108"/>
      <c r="F108"/>
      <c r="G108"/>
      <c r="H108" s="18"/>
      <c r="J108" s="18"/>
      <c r="L108"/>
      <c r="P108"/>
      <c r="Q108"/>
      <c r="R108"/>
      <c r="S108"/>
      <c r="T108"/>
      <c r="U108" s="20"/>
    </row>
    <row r="109" spans="1:21" s="15" customFormat="1" x14ac:dyDescent="0.4">
      <c r="A109"/>
      <c r="B109"/>
      <c r="C109"/>
      <c r="D109"/>
      <c r="E109"/>
      <c r="F109"/>
      <c r="G109"/>
      <c r="H109" s="18"/>
      <c r="J109" s="18"/>
      <c r="L109"/>
      <c r="P109"/>
      <c r="Q109"/>
      <c r="R109"/>
      <c r="S109"/>
      <c r="T109"/>
      <c r="U109" s="20"/>
    </row>
    <row r="110" spans="1:21" s="15" customFormat="1" x14ac:dyDescent="0.4">
      <c r="A110"/>
      <c r="B110"/>
      <c r="C110"/>
      <c r="D110"/>
      <c r="E110"/>
      <c r="F110"/>
      <c r="G110"/>
      <c r="H110" s="18"/>
      <c r="J110" s="18"/>
      <c r="L110"/>
      <c r="P110"/>
      <c r="Q110"/>
      <c r="R110"/>
      <c r="S110"/>
      <c r="T110"/>
      <c r="U110" s="20"/>
    </row>
    <row r="111" spans="1:21" s="15" customFormat="1" x14ac:dyDescent="0.4">
      <c r="A111"/>
      <c r="B111"/>
      <c r="C111"/>
      <c r="D111"/>
      <c r="E111"/>
      <c r="F111"/>
      <c r="G111"/>
      <c r="H111" s="18"/>
      <c r="J111" s="18"/>
      <c r="L111"/>
      <c r="P111"/>
      <c r="Q111"/>
      <c r="R111"/>
      <c r="S111"/>
      <c r="T111"/>
      <c r="U111" s="20"/>
    </row>
    <row r="112" spans="1:21" s="15" customFormat="1" x14ac:dyDescent="0.4">
      <c r="A112"/>
      <c r="B112"/>
      <c r="C112"/>
      <c r="D112"/>
      <c r="E112"/>
      <c r="F112"/>
      <c r="G112"/>
      <c r="H112" s="18"/>
      <c r="J112" s="18"/>
      <c r="L112"/>
      <c r="P112"/>
      <c r="Q112"/>
      <c r="R112"/>
      <c r="S112"/>
      <c r="T112"/>
      <c r="U112" s="20"/>
    </row>
    <row r="113" spans="1:21" s="15" customFormat="1" x14ac:dyDescent="0.4">
      <c r="A113"/>
      <c r="B113"/>
      <c r="C113"/>
      <c r="D113"/>
      <c r="E113"/>
      <c r="F113"/>
      <c r="G113"/>
      <c r="H113" s="18"/>
      <c r="J113" s="18"/>
      <c r="L113"/>
      <c r="P113"/>
      <c r="Q113"/>
      <c r="R113"/>
      <c r="S113"/>
      <c r="T113"/>
      <c r="U113" s="20"/>
    </row>
    <row r="114" spans="1:21" s="15" customFormat="1" x14ac:dyDescent="0.4">
      <c r="A114"/>
      <c r="B114"/>
      <c r="C114"/>
      <c r="D114"/>
      <c r="E114"/>
      <c r="F114"/>
      <c r="G114"/>
      <c r="H114" s="18"/>
      <c r="J114" s="18"/>
      <c r="L114"/>
      <c r="P114"/>
      <c r="Q114"/>
      <c r="R114"/>
      <c r="S114"/>
      <c r="T114"/>
      <c r="U114" s="20"/>
    </row>
    <row r="115" spans="1:21" s="15" customFormat="1" x14ac:dyDescent="0.4">
      <c r="A115"/>
      <c r="B115"/>
      <c r="C115"/>
      <c r="D115"/>
      <c r="E115"/>
      <c r="F115"/>
      <c r="G115"/>
      <c r="H115" s="18"/>
      <c r="J115" s="18"/>
      <c r="L115"/>
      <c r="P115"/>
      <c r="Q115"/>
      <c r="R115"/>
      <c r="S115"/>
      <c r="T115"/>
      <c r="U115" s="20"/>
    </row>
    <row r="116" spans="1:21" s="15" customFormat="1" x14ac:dyDescent="0.4">
      <c r="A116"/>
      <c r="B116"/>
      <c r="C116"/>
      <c r="D116"/>
      <c r="E116"/>
      <c r="F116"/>
      <c r="G116"/>
      <c r="H116" s="18"/>
      <c r="J116" s="18"/>
      <c r="L116"/>
      <c r="P116"/>
      <c r="Q116"/>
      <c r="R116"/>
      <c r="S116"/>
      <c r="T116"/>
      <c r="U116" s="20"/>
    </row>
    <row r="117" spans="1:21" s="15" customFormat="1" x14ac:dyDescent="0.4">
      <c r="A117"/>
      <c r="B117"/>
      <c r="C117"/>
      <c r="D117"/>
      <c r="E117"/>
      <c r="F117"/>
      <c r="G117"/>
      <c r="H117" s="18"/>
      <c r="J117" s="18"/>
      <c r="L117"/>
      <c r="P117"/>
      <c r="Q117"/>
      <c r="R117"/>
      <c r="S117"/>
      <c r="T117"/>
      <c r="U117" s="20"/>
    </row>
    <row r="118" spans="1:21" s="15" customFormat="1" x14ac:dyDescent="0.4">
      <c r="A118"/>
      <c r="B118"/>
      <c r="C118"/>
      <c r="D118"/>
      <c r="E118"/>
      <c r="F118"/>
      <c r="G118"/>
      <c r="H118" s="18"/>
      <c r="J118" s="18"/>
      <c r="L118"/>
      <c r="P118"/>
      <c r="Q118"/>
      <c r="R118"/>
      <c r="S118"/>
      <c r="T118"/>
      <c r="U118" s="20"/>
    </row>
    <row r="119" spans="1:21" s="15" customFormat="1" x14ac:dyDescent="0.4">
      <c r="A119"/>
      <c r="B119"/>
      <c r="C119"/>
      <c r="D119"/>
      <c r="E119"/>
      <c r="F119"/>
      <c r="G119"/>
      <c r="H119" s="18"/>
      <c r="J119" s="18"/>
      <c r="L119"/>
      <c r="P119"/>
      <c r="Q119"/>
      <c r="R119"/>
      <c r="S119"/>
      <c r="T119"/>
      <c r="U119" s="20"/>
    </row>
    <row r="120" spans="1:21" s="15" customFormat="1" x14ac:dyDescent="0.4">
      <c r="A120"/>
      <c r="B120"/>
      <c r="C120"/>
      <c r="D120"/>
      <c r="E120"/>
      <c r="F120"/>
      <c r="G120"/>
      <c r="H120" s="18"/>
      <c r="J120" s="18"/>
      <c r="L120"/>
      <c r="P120"/>
      <c r="Q120"/>
      <c r="R120"/>
      <c r="S120"/>
      <c r="T120"/>
      <c r="U120" s="20"/>
    </row>
    <row r="121" spans="1:21" s="15" customFormat="1" x14ac:dyDescent="0.4">
      <c r="A121"/>
      <c r="B121"/>
      <c r="C121"/>
      <c r="D121"/>
      <c r="E121"/>
      <c r="F121"/>
      <c r="G121"/>
      <c r="H121" s="18"/>
      <c r="J121" s="18"/>
      <c r="L121"/>
      <c r="P121"/>
      <c r="Q121"/>
      <c r="R121"/>
      <c r="S121"/>
      <c r="T121"/>
      <c r="U121" s="20"/>
    </row>
    <row r="122" spans="1:21" s="15" customFormat="1" x14ac:dyDescent="0.4">
      <c r="A122"/>
      <c r="B122"/>
      <c r="C122"/>
      <c r="D122"/>
      <c r="E122"/>
      <c r="F122"/>
      <c r="G122"/>
      <c r="H122" s="18"/>
      <c r="J122" s="18"/>
      <c r="L122"/>
      <c r="P122"/>
      <c r="Q122"/>
      <c r="R122"/>
      <c r="S122"/>
      <c r="T122"/>
      <c r="U122" s="20"/>
    </row>
    <row r="123" spans="1:21" s="15" customFormat="1" x14ac:dyDescent="0.4">
      <c r="A123"/>
      <c r="B123"/>
      <c r="C123"/>
      <c r="D123"/>
      <c r="E123"/>
      <c r="F123"/>
      <c r="G123"/>
      <c r="H123" s="18"/>
      <c r="J123" s="18"/>
      <c r="L123"/>
      <c r="P123"/>
      <c r="Q123"/>
      <c r="R123"/>
      <c r="S123"/>
      <c r="T123"/>
      <c r="U123" s="20"/>
    </row>
    <row r="124" spans="1:21" s="15" customFormat="1" x14ac:dyDescent="0.4">
      <c r="A124"/>
      <c r="B124"/>
      <c r="C124"/>
      <c r="D124"/>
      <c r="E124"/>
      <c r="F124"/>
      <c r="G124"/>
      <c r="H124" s="18"/>
      <c r="J124" s="18"/>
      <c r="L124"/>
      <c r="P124"/>
      <c r="Q124"/>
      <c r="R124"/>
      <c r="S124"/>
      <c r="T124"/>
      <c r="U124" s="20"/>
    </row>
    <row r="125" spans="1:21" s="15" customFormat="1" x14ac:dyDescent="0.4">
      <c r="A125"/>
      <c r="B125"/>
      <c r="C125"/>
      <c r="D125"/>
      <c r="E125"/>
      <c r="F125"/>
      <c r="G125"/>
      <c r="H125" s="18"/>
      <c r="J125" s="18"/>
      <c r="L125"/>
      <c r="P125"/>
      <c r="Q125"/>
      <c r="R125"/>
      <c r="S125"/>
      <c r="T125"/>
      <c r="U125" s="20"/>
    </row>
    <row r="126" spans="1:21" s="15" customFormat="1" x14ac:dyDescent="0.4">
      <c r="A126"/>
      <c r="B126"/>
      <c r="C126"/>
      <c r="D126"/>
      <c r="E126"/>
      <c r="F126"/>
      <c r="G126"/>
      <c r="H126" s="18"/>
      <c r="J126" s="18"/>
      <c r="L126"/>
      <c r="P126"/>
      <c r="Q126"/>
      <c r="R126"/>
      <c r="S126"/>
      <c r="T126"/>
      <c r="U126" s="20"/>
    </row>
    <row r="127" spans="1:21" s="15" customFormat="1" x14ac:dyDescent="0.4">
      <c r="A127"/>
      <c r="B127"/>
      <c r="C127"/>
      <c r="D127"/>
      <c r="E127"/>
      <c r="F127"/>
      <c r="G127"/>
      <c r="H127" s="18"/>
      <c r="J127" s="18"/>
      <c r="L127"/>
      <c r="P127"/>
      <c r="Q127"/>
      <c r="R127"/>
      <c r="S127"/>
      <c r="T127"/>
      <c r="U127" s="20"/>
    </row>
    <row r="128" spans="1:21" s="15" customFormat="1" x14ac:dyDescent="0.4">
      <c r="A128"/>
      <c r="B128"/>
      <c r="C128"/>
      <c r="D128"/>
      <c r="E128"/>
      <c r="F128"/>
      <c r="G128"/>
      <c r="H128" s="18"/>
      <c r="J128" s="18"/>
      <c r="L128"/>
      <c r="P128"/>
      <c r="Q128"/>
      <c r="R128"/>
      <c r="S128"/>
      <c r="T128"/>
      <c r="U128" s="20"/>
    </row>
    <row r="129" spans="1:21" s="15" customFormat="1" x14ac:dyDescent="0.4">
      <c r="A129"/>
      <c r="B129"/>
      <c r="C129"/>
      <c r="D129"/>
      <c r="E129"/>
      <c r="F129"/>
      <c r="G129"/>
      <c r="H129" s="18"/>
      <c r="J129" s="18"/>
      <c r="L129"/>
      <c r="P129"/>
      <c r="Q129"/>
      <c r="R129"/>
      <c r="S129"/>
      <c r="T129"/>
      <c r="U129" s="20"/>
    </row>
    <row r="130" spans="1:21" s="15" customFormat="1" x14ac:dyDescent="0.4">
      <c r="A130"/>
      <c r="B130"/>
      <c r="C130"/>
      <c r="D130"/>
      <c r="E130"/>
      <c r="F130"/>
      <c r="G130"/>
      <c r="H130" s="18"/>
      <c r="J130" s="18"/>
      <c r="L130"/>
      <c r="P130"/>
      <c r="Q130"/>
      <c r="R130"/>
      <c r="S130"/>
      <c r="T130"/>
      <c r="U130" s="20"/>
    </row>
    <row r="131" spans="1:21" s="15" customFormat="1" x14ac:dyDescent="0.4">
      <c r="A131"/>
      <c r="B131"/>
      <c r="C131"/>
      <c r="D131"/>
      <c r="E131"/>
      <c r="F131"/>
      <c r="G131"/>
      <c r="H131" s="18"/>
      <c r="J131" s="18"/>
      <c r="L131"/>
      <c r="P131"/>
      <c r="Q131"/>
      <c r="R131"/>
      <c r="S131"/>
      <c r="T131"/>
      <c r="U131" s="20"/>
    </row>
    <row r="132" spans="1:21" s="15" customFormat="1" x14ac:dyDescent="0.4">
      <c r="A132"/>
      <c r="B132"/>
      <c r="C132"/>
      <c r="D132"/>
      <c r="E132"/>
      <c r="F132"/>
      <c r="G132"/>
      <c r="H132" s="18"/>
      <c r="J132" s="18"/>
      <c r="L132"/>
      <c r="P132"/>
      <c r="Q132"/>
      <c r="R132"/>
      <c r="S132"/>
      <c r="T132"/>
      <c r="U132" s="20"/>
    </row>
    <row r="133" spans="1:21" s="15" customFormat="1" x14ac:dyDescent="0.4">
      <c r="A133"/>
      <c r="B133"/>
      <c r="C133"/>
      <c r="D133"/>
      <c r="E133"/>
      <c r="F133"/>
      <c r="G133"/>
      <c r="H133" s="18"/>
      <c r="J133" s="18"/>
      <c r="L133"/>
      <c r="P133"/>
      <c r="Q133"/>
      <c r="R133"/>
      <c r="S133"/>
      <c r="T133"/>
      <c r="U133" s="20"/>
    </row>
    <row r="134" spans="1:21" s="15" customFormat="1" x14ac:dyDescent="0.4">
      <c r="A134"/>
      <c r="B134"/>
      <c r="C134"/>
      <c r="D134"/>
      <c r="E134"/>
      <c r="F134"/>
      <c r="G134"/>
      <c r="H134" s="18"/>
      <c r="J134" s="18"/>
      <c r="L134"/>
      <c r="P134"/>
      <c r="Q134"/>
      <c r="R134"/>
      <c r="S134"/>
      <c r="T134"/>
      <c r="U134" s="20"/>
    </row>
  </sheetData>
  <mergeCells count="171">
    <mergeCell ref="C75:F75"/>
    <mergeCell ref="A75:B75"/>
    <mergeCell ref="C76:F76"/>
    <mergeCell ref="C77:F77"/>
    <mergeCell ref="C78:F78"/>
    <mergeCell ref="C79:F79"/>
    <mergeCell ref="C80:F80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C70:F70"/>
    <mergeCell ref="C71:F71"/>
    <mergeCell ref="C72:F72"/>
    <mergeCell ref="C73:F73"/>
    <mergeCell ref="C74:F74"/>
    <mergeCell ref="A57:B57"/>
    <mergeCell ref="C57:F57"/>
    <mergeCell ref="A61:B61"/>
    <mergeCell ref="C61:F61"/>
    <mergeCell ref="A64:B64"/>
    <mergeCell ref="A65:B65"/>
    <mergeCell ref="C64:F64"/>
    <mergeCell ref="C65:F65"/>
    <mergeCell ref="A70:B70"/>
    <mergeCell ref="N5:S6"/>
    <mergeCell ref="A1:V1"/>
    <mergeCell ref="S3:S4"/>
    <mergeCell ref="R3:R4"/>
    <mergeCell ref="A69:B69"/>
    <mergeCell ref="C69:F69"/>
    <mergeCell ref="A68:B68"/>
    <mergeCell ref="C68:F68"/>
    <mergeCell ref="A67:B67"/>
    <mergeCell ref="C67:F67"/>
    <mergeCell ref="A66:B66"/>
    <mergeCell ref="C66:F66"/>
    <mergeCell ref="A63:B63"/>
    <mergeCell ref="C63:F63"/>
    <mergeCell ref="A62:B62"/>
    <mergeCell ref="C62:F62"/>
    <mergeCell ref="A60:B60"/>
    <mergeCell ref="C60:F60"/>
    <mergeCell ref="A59:B59"/>
    <mergeCell ref="C59:F59"/>
    <mergeCell ref="A58:B58"/>
    <mergeCell ref="C58:F58"/>
    <mergeCell ref="A56:B56"/>
    <mergeCell ref="O3:O4"/>
    <mergeCell ref="C56:F56"/>
    <mergeCell ref="A54:B54"/>
    <mergeCell ref="C54:F54"/>
    <mergeCell ref="A53:B53"/>
    <mergeCell ref="C53:F53"/>
    <mergeCell ref="A52:B52"/>
    <mergeCell ref="C52:F52"/>
    <mergeCell ref="A51:B51"/>
    <mergeCell ref="C51:F51"/>
    <mergeCell ref="A55:B55"/>
    <mergeCell ref="C55:F55"/>
    <mergeCell ref="A50:B50"/>
    <mergeCell ref="C50:F50"/>
    <mergeCell ref="A49:B49"/>
    <mergeCell ref="C49:F49"/>
    <mergeCell ref="A48:B48"/>
    <mergeCell ref="C48:F48"/>
    <mergeCell ref="A47:B47"/>
    <mergeCell ref="C47:F47"/>
    <mergeCell ref="A46:B46"/>
    <mergeCell ref="C46:F46"/>
    <mergeCell ref="A45:B45"/>
    <mergeCell ref="C45:F45"/>
    <mergeCell ref="A44:B44"/>
    <mergeCell ref="C44:F44"/>
    <mergeCell ref="A43:B43"/>
    <mergeCell ref="C43:F43"/>
    <mergeCell ref="A42:B42"/>
    <mergeCell ref="C42:F42"/>
    <mergeCell ref="A41:B41"/>
    <mergeCell ref="C41:F41"/>
    <mergeCell ref="A40:B40"/>
    <mergeCell ref="C40:F40"/>
    <mergeCell ref="A39:B39"/>
    <mergeCell ref="C39:F39"/>
    <mergeCell ref="A38:B38"/>
    <mergeCell ref="C38:F38"/>
    <mergeCell ref="A37:B37"/>
    <mergeCell ref="C37:F37"/>
    <mergeCell ref="A36:B36"/>
    <mergeCell ref="C36:F36"/>
    <mergeCell ref="A29:B29"/>
    <mergeCell ref="C29:F29"/>
    <mergeCell ref="A28:B28"/>
    <mergeCell ref="C28:F28"/>
    <mergeCell ref="A27:B27"/>
    <mergeCell ref="C27:F27"/>
    <mergeCell ref="A26:B26"/>
    <mergeCell ref="C26:F26"/>
    <mergeCell ref="A35:B35"/>
    <mergeCell ref="C35:F35"/>
    <mergeCell ref="A33:B33"/>
    <mergeCell ref="C33:F33"/>
    <mergeCell ref="A32:B32"/>
    <mergeCell ref="C32:F32"/>
    <mergeCell ref="A31:B31"/>
    <mergeCell ref="C31:F31"/>
    <mergeCell ref="A30:B30"/>
    <mergeCell ref="C30:F30"/>
    <mergeCell ref="A34:B34"/>
    <mergeCell ref="C34:F34"/>
    <mergeCell ref="A25:B25"/>
    <mergeCell ref="C25:F25"/>
    <mergeCell ref="A23:B23"/>
    <mergeCell ref="C23:F23"/>
    <mergeCell ref="A22:B22"/>
    <mergeCell ref="C22:F22"/>
    <mergeCell ref="A21:B21"/>
    <mergeCell ref="C21:F21"/>
    <mergeCell ref="A20:B20"/>
    <mergeCell ref="C20:F20"/>
    <mergeCell ref="A24:B24"/>
    <mergeCell ref="C24:F24"/>
    <mergeCell ref="A19:B19"/>
    <mergeCell ref="C19:F19"/>
    <mergeCell ref="A18:B18"/>
    <mergeCell ref="C18:F18"/>
    <mergeCell ref="A17:B17"/>
    <mergeCell ref="C17:F17"/>
    <mergeCell ref="A16:B16"/>
    <mergeCell ref="C16:F16"/>
    <mergeCell ref="A15:B15"/>
    <mergeCell ref="C15:F15"/>
    <mergeCell ref="A14:B14"/>
    <mergeCell ref="C14:F14"/>
    <mergeCell ref="A13:B13"/>
    <mergeCell ref="C13:F13"/>
    <mergeCell ref="A12:B12"/>
    <mergeCell ref="C12:F12"/>
    <mergeCell ref="A11:B11"/>
    <mergeCell ref="C11:F11"/>
    <mergeCell ref="A10:B10"/>
    <mergeCell ref="C10:F10"/>
    <mergeCell ref="A9:B9"/>
    <mergeCell ref="C9:F9"/>
    <mergeCell ref="A8:B8"/>
    <mergeCell ref="C8:F8"/>
    <mergeCell ref="J6:K6"/>
    <mergeCell ref="L6:M6"/>
    <mergeCell ref="A7:B7"/>
    <mergeCell ref="C7:F7"/>
    <mergeCell ref="V3:V4"/>
    <mergeCell ref="A5:F6"/>
    <mergeCell ref="G5:G6"/>
    <mergeCell ref="H5:I6"/>
    <mergeCell ref="A3:I4"/>
    <mergeCell ref="J3:J4"/>
    <mergeCell ref="K3:K4"/>
    <mergeCell ref="L3:L4"/>
    <mergeCell ref="P3:P4"/>
    <mergeCell ref="Q3:Q4"/>
    <mergeCell ref="T3:T4"/>
    <mergeCell ref="T5:T7"/>
    <mergeCell ref="U5:V6"/>
    <mergeCell ref="U3:U4"/>
    <mergeCell ref="M3:M4"/>
    <mergeCell ref="J5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8825-30E7-443D-8AD2-C4E553A8BF8C}">
  <sheetPr codeName="Sheet8"/>
  <dimension ref="A1:W130"/>
  <sheetViews>
    <sheetView zoomScale="89" zoomScaleNormal="89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J20" sqref="J20"/>
    </sheetView>
  </sheetViews>
  <sheetFormatPr defaultRowHeight="15" x14ac:dyDescent="0.4"/>
  <cols>
    <col min="1" max="1" width="4.84375" customWidth="1"/>
    <col min="2" max="2" width="5.53515625" customWidth="1"/>
    <col min="7" max="7" width="4" customWidth="1"/>
    <col min="8" max="8" width="9.765625" style="18" customWidth="1"/>
    <col min="9" max="9" width="19.765625" style="15" customWidth="1"/>
    <col min="10" max="10" width="9" style="18" bestFit="1" customWidth="1"/>
    <col min="11" max="11" width="20.84375" style="15" bestFit="1" customWidth="1"/>
    <col min="12" max="12" width="8.3046875" customWidth="1"/>
    <col min="13" max="13" width="18" style="15" bestFit="1" customWidth="1"/>
    <col min="14" max="14" width="8.53515625" style="15" customWidth="1"/>
    <col min="15" max="15" width="18" style="15" customWidth="1"/>
    <col min="16" max="16" width="18" customWidth="1"/>
    <col min="17" max="17" width="16.23046875" customWidth="1"/>
    <col min="18" max="18" width="7.23046875" customWidth="1"/>
    <col min="19" max="19" width="16.23046875" bestFit="1" customWidth="1"/>
    <col min="20" max="20" width="20.23046875" bestFit="1" customWidth="1"/>
    <col min="21" max="21" width="12.07421875" style="18" bestFit="1" customWidth="1"/>
    <col min="22" max="22" width="22" style="15" customWidth="1"/>
    <col min="23" max="23" width="12.69140625" bestFit="1" customWidth="1"/>
  </cols>
  <sheetData>
    <row r="1" spans="1:23" ht="46.5" customHeight="1" x14ac:dyDescent="0.4">
      <c r="A1" s="148" t="s">
        <v>130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</row>
    <row r="3" spans="1:23" ht="21.75" customHeight="1" x14ac:dyDescent="0.4">
      <c r="A3" s="127" t="s">
        <v>122</v>
      </c>
      <c r="B3" s="128"/>
      <c r="C3" s="128"/>
      <c r="D3" s="128"/>
      <c r="E3" s="128"/>
      <c r="F3" s="128"/>
      <c r="G3" s="128"/>
      <c r="H3" s="128"/>
      <c r="I3" s="129"/>
      <c r="J3" s="133">
        <f>SUM(J10:J71)</f>
        <v>33</v>
      </c>
      <c r="K3" s="117">
        <f>SUM(K9:K14)</f>
        <v>10696000</v>
      </c>
      <c r="L3" s="135">
        <f>SUM(L10:L71)</f>
        <v>1</v>
      </c>
      <c r="M3" s="117">
        <f>SUM(M10:M71)</f>
        <v>255000</v>
      </c>
      <c r="N3" s="51"/>
      <c r="O3" s="51"/>
      <c r="P3" s="137">
        <f>SUM(P10:P71)</f>
        <v>0</v>
      </c>
      <c r="Q3" s="137">
        <f>SUM(Q9:Q14)</f>
        <v>-9121200</v>
      </c>
      <c r="R3" s="149">
        <f>SUM(R10:R71)</f>
        <v>0</v>
      </c>
      <c r="S3" s="149">
        <f>SUM(S9:S14)</f>
        <v>-9121200</v>
      </c>
      <c r="T3" s="117">
        <f>SUM(T9:T14)</f>
        <v>1319800</v>
      </c>
      <c r="U3" s="133">
        <f>SUM(U10:U71)</f>
        <v>32</v>
      </c>
      <c r="V3" s="117">
        <f>SUM(V9:V14)</f>
        <v>10441000</v>
      </c>
      <c r="W3" s="15">
        <f>V3</f>
        <v>10441000</v>
      </c>
    </row>
    <row r="4" spans="1:23" ht="30.75" customHeight="1" x14ac:dyDescent="0.4">
      <c r="A4" s="130"/>
      <c r="B4" s="131"/>
      <c r="C4" s="131"/>
      <c r="D4" s="131"/>
      <c r="E4" s="131"/>
      <c r="F4" s="131"/>
      <c r="G4" s="131"/>
      <c r="H4" s="131"/>
      <c r="I4" s="132"/>
      <c r="J4" s="134"/>
      <c r="K4" s="118"/>
      <c r="L4" s="136"/>
      <c r="M4" s="118"/>
      <c r="N4" s="51"/>
      <c r="O4" s="51"/>
      <c r="P4" s="137"/>
      <c r="Q4" s="137"/>
      <c r="R4" s="137"/>
      <c r="S4" s="137"/>
      <c r="T4" s="118"/>
      <c r="U4" s="134"/>
      <c r="V4" s="118"/>
    </row>
    <row r="5" spans="1:23" ht="15.75" customHeight="1" x14ac:dyDescent="0.4">
      <c r="A5" s="119" t="s">
        <v>73</v>
      </c>
      <c r="B5" s="120"/>
      <c r="C5" s="120"/>
      <c r="D5" s="120"/>
      <c r="E5" s="120"/>
      <c r="F5" s="121"/>
      <c r="G5" s="125" t="s">
        <v>74</v>
      </c>
      <c r="H5" s="119" t="s">
        <v>133</v>
      </c>
      <c r="I5" s="121"/>
      <c r="J5" s="114" t="s">
        <v>75</v>
      </c>
      <c r="K5" s="116"/>
      <c r="L5" s="116"/>
      <c r="M5" s="116"/>
      <c r="N5" s="152" t="s">
        <v>124</v>
      </c>
      <c r="O5" s="152"/>
      <c r="P5" s="152"/>
      <c r="Q5" s="152"/>
      <c r="R5" s="152"/>
      <c r="S5" s="152"/>
      <c r="T5" s="121" t="s">
        <v>125</v>
      </c>
      <c r="U5" s="119" t="s">
        <v>138</v>
      </c>
      <c r="V5" s="121"/>
    </row>
    <row r="6" spans="1:23" ht="15.75" customHeight="1" x14ac:dyDescent="0.4">
      <c r="A6" s="122"/>
      <c r="B6" s="123"/>
      <c r="C6" s="123"/>
      <c r="D6" s="123"/>
      <c r="E6" s="123"/>
      <c r="F6" s="124"/>
      <c r="G6" s="126"/>
      <c r="H6" s="122"/>
      <c r="I6" s="124"/>
      <c r="J6" s="114" t="s">
        <v>76</v>
      </c>
      <c r="K6" s="115"/>
      <c r="L6" s="114" t="s">
        <v>77</v>
      </c>
      <c r="M6" s="116"/>
      <c r="N6" s="152"/>
      <c r="O6" s="152"/>
      <c r="P6" s="152"/>
      <c r="Q6" s="152"/>
      <c r="R6" s="152"/>
      <c r="S6" s="152"/>
      <c r="T6" s="151"/>
      <c r="U6" s="122"/>
      <c r="V6" s="124"/>
    </row>
    <row r="7" spans="1:23" ht="27" customHeight="1" x14ac:dyDescent="0.4">
      <c r="A7" s="114" t="s">
        <v>78</v>
      </c>
      <c r="B7" s="115"/>
      <c r="C7" s="114" t="s">
        <v>79</v>
      </c>
      <c r="D7" s="116"/>
      <c r="E7" s="116"/>
      <c r="F7" s="115"/>
      <c r="G7" s="11"/>
      <c r="H7" s="16" t="s">
        <v>80</v>
      </c>
      <c r="I7" s="13" t="s">
        <v>81</v>
      </c>
      <c r="J7" s="16" t="s">
        <v>80</v>
      </c>
      <c r="K7" s="13" t="s">
        <v>81</v>
      </c>
      <c r="L7" s="11" t="s">
        <v>80</v>
      </c>
      <c r="M7" s="21" t="s">
        <v>81</v>
      </c>
      <c r="N7" s="41" t="s">
        <v>80</v>
      </c>
      <c r="O7" s="41" t="s">
        <v>81</v>
      </c>
      <c r="P7" s="39" t="s">
        <v>126</v>
      </c>
      <c r="Q7" s="39" t="s">
        <v>134</v>
      </c>
      <c r="R7" s="54" t="s">
        <v>127</v>
      </c>
      <c r="S7" s="41" t="s">
        <v>8</v>
      </c>
      <c r="T7" s="126"/>
      <c r="U7" s="27" t="s">
        <v>80</v>
      </c>
      <c r="V7" s="13" t="s">
        <v>81</v>
      </c>
    </row>
    <row r="8" spans="1:23" ht="15.75" customHeight="1" x14ac:dyDescent="0.4">
      <c r="A8" s="111" t="s">
        <v>82</v>
      </c>
      <c r="B8" s="112"/>
      <c r="C8" s="111" t="s">
        <v>83</v>
      </c>
      <c r="D8" s="113"/>
      <c r="E8" s="113"/>
      <c r="F8" s="112"/>
      <c r="G8" s="12" t="s">
        <v>84</v>
      </c>
      <c r="H8" s="17" t="s">
        <v>85</v>
      </c>
      <c r="I8" s="14" t="s">
        <v>86</v>
      </c>
      <c r="J8" s="17" t="s">
        <v>87</v>
      </c>
      <c r="K8" s="14" t="s">
        <v>88</v>
      </c>
      <c r="L8" s="12" t="s">
        <v>89</v>
      </c>
      <c r="M8" s="30" t="s">
        <v>90</v>
      </c>
      <c r="N8" s="52"/>
      <c r="O8" s="52"/>
      <c r="P8" s="52">
        <v>10</v>
      </c>
      <c r="Q8" s="52">
        <v>11</v>
      </c>
      <c r="R8" s="53">
        <v>12</v>
      </c>
      <c r="S8" s="52" t="s">
        <v>128</v>
      </c>
      <c r="T8" s="94" t="s">
        <v>129</v>
      </c>
      <c r="U8" s="28">
        <v>15</v>
      </c>
      <c r="V8" s="12">
        <v>16</v>
      </c>
    </row>
    <row r="9" spans="1:23" ht="15.75" customHeight="1" x14ac:dyDescent="0.4">
      <c r="A9" s="142">
        <v>3030301</v>
      </c>
      <c r="B9" s="142"/>
      <c r="C9" s="143" t="s">
        <v>137</v>
      </c>
      <c r="D9" s="143"/>
      <c r="E9" s="143"/>
      <c r="F9" s="143"/>
      <c r="G9" t="s">
        <v>91</v>
      </c>
      <c r="H9" s="58">
        <v>0</v>
      </c>
      <c r="I9" s="59">
        <v>0</v>
      </c>
      <c r="J9" s="18">
        <v>1</v>
      </c>
      <c r="K9" s="15">
        <v>326000</v>
      </c>
      <c r="L9">
        <v>0</v>
      </c>
      <c r="M9" s="15">
        <v>0</v>
      </c>
      <c r="N9" s="95">
        <v>1</v>
      </c>
      <c r="O9" s="96">
        <v>326000</v>
      </c>
      <c r="P9" s="97">
        <v>0</v>
      </c>
      <c r="Q9" s="97">
        <v>-65200</v>
      </c>
      <c r="R9" s="97"/>
      <c r="S9" s="98">
        <v>-65200</v>
      </c>
      <c r="T9" s="96">
        <v>260800</v>
      </c>
      <c r="U9" s="33">
        <v>1</v>
      </c>
      <c r="V9" s="15">
        <v>326000</v>
      </c>
    </row>
    <row r="10" spans="1:23" ht="15.75" customHeight="1" x14ac:dyDescent="0.4">
      <c r="A10" s="142" t="s">
        <v>22</v>
      </c>
      <c r="B10" s="142"/>
      <c r="C10" s="143" t="s">
        <v>54</v>
      </c>
      <c r="D10" s="143"/>
      <c r="E10" s="143"/>
      <c r="F10" s="143"/>
      <c r="G10" t="s">
        <v>91</v>
      </c>
      <c r="H10" s="18">
        <v>0</v>
      </c>
      <c r="I10" s="15">
        <v>0</v>
      </c>
      <c r="J10" s="18">
        <v>27</v>
      </c>
      <c r="K10" s="15">
        <v>6810000</v>
      </c>
      <c r="L10">
        <v>1</v>
      </c>
      <c r="M10" s="15">
        <v>255000</v>
      </c>
      <c r="N10" s="95">
        <v>26</v>
      </c>
      <c r="O10" s="96">
        <v>6555000</v>
      </c>
      <c r="P10" s="97">
        <v>0</v>
      </c>
      <c r="Q10" s="97">
        <v>-6555000</v>
      </c>
      <c r="R10" s="99"/>
      <c r="S10" s="98">
        <v>-6555000</v>
      </c>
      <c r="T10" s="96">
        <v>0</v>
      </c>
      <c r="U10" s="33">
        <v>26</v>
      </c>
      <c r="V10" s="15">
        <v>6555000</v>
      </c>
    </row>
    <row r="11" spans="1:23" ht="15.75" customHeight="1" x14ac:dyDescent="0.4">
      <c r="A11" s="142" t="s">
        <v>24</v>
      </c>
      <c r="B11" s="142"/>
      <c r="C11" s="143" t="s">
        <v>56</v>
      </c>
      <c r="D11" s="143"/>
      <c r="E11" s="143"/>
      <c r="F11" s="143"/>
      <c r="G11" t="s">
        <v>91</v>
      </c>
      <c r="H11" s="18">
        <v>0</v>
      </c>
      <c r="I11" s="15">
        <v>0</v>
      </c>
      <c r="J11" s="18">
        <v>2</v>
      </c>
      <c r="K11" s="15">
        <v>1295000</v>
      </c>
      <c r="L11">
        <v>0</v>
      </c>
      <c r="M11" s="15">
        <v>0</v>
      </c>
      <c r="N11" s="95">
        <v>2</v>
      </c>
      <c r="O11" s="96">
        <v>1295000</v>
      </c>
      <c r="P11" s="97">
        <v>0</v>
      </c>
      <c r="Q11" s="97">
        <v>-518000</v>
      </c>
      <c r="R11" s="99"/>
      <c r="S11" s="98">
        <v>-518000</v>
      </c>
      <c r="T11" s="96">
        <v>777000</v>
      </c>
      <c r="U11" s="34">
        <v>2</v>
      </c>
      <c r="V11" s="15">
        <v>1295000</v>
      </c>
    </row>
    <row r="12" spans="1:23" ht="15.5" thickBot="1" x14ac:dyDescent="0.45">
      <c r="A12" s="153" t="s">
        <v>25</v>
      </c>
      <c r="B12" s="153"/>
      <c r="C12" s="154" t="s">
        <v>57</v>
      </c>
      <c r="D12" s="154"/>
      <c r="E12" s="154"/>
      <c r="F12" s="154"/>
      <c r="G12" s="92" t="s">
        <v>91</v>
      </c>
      <c r="H12" s="90">
        <v>0</v>
      </c>
      <c r="I12" s="91">
        <v>0</v>
      </c>
      <c r="J12" s="90">
        <v>1</v>
      </c>
      <c r="K12" s="91">
        <v>940000</v>
      </c>
      <c r="L12" s="92">
        <v>0</v>
      </c>
      <c r="M12" s="91">
        <v>0</v>
      </c>
      <c r="N12" s="100">
        <v>1</v>
      </c>
      <c r="O12" s="101">
        <v>940000</v>
      </c>
      <c r="P12" s="102">
        <v>0</v>
      </c>
      <c r="Q12" s="102">
        <v>-940000</v>
      </c>
      <c r="R12" s="103"/>
      <c r="S12" s="104">
        <v>-940000</v>
      </c>
      <c r="T12" s="101">
        <v>0</v>
      </c>
      <c r="U12" s="93">
        <v>1</v>
      </c>
      <c r="V12" s="91">
        <v>940000</v>
      </c>
    </row>
    <row r="13" spans="1:23" ht="16" thickTop="1" thickBot="1" x14ac:dyDescent="0.45">
      <c r="A13" s="142" t="s">
        <v>22</v>
      </c>
      <c r="B13" s="142"/>
      <c r="C13" s="143" t="s">
        <v>54</v>
      </c>
      <c r="D13" s="143"/>
      <c r="E13" s="143"/>
      <c r="F13" s="143"/>
      <c r="G13" s="18" t="s">
        <v>91</v>
      </c>
      <c r="H13" s="18">
        <v>0</v>
      </c>
      <c r="I13" s="15">
        <v>0</v>
      </c>
      <c r="J13" s="18">
        <v>1</v>
      </c>
      <c r="K13" s="15">
        <v>255000</v>
      </c>
      <c r="L13">
        <v>0</v>
      </c>
      <c r="M13" s="15">
        <v>0</v>
      </c>
      <c r="N13" s="95">
        <v>1</v>
      </c>
      <c r="O13" s="96">
        <v>255000</v>
      </c>
      <c r="P13" s="102">
        <v>0</v>
      </c>
      <c r="Q13" s="97">
        <v>-255000</v>
      </c>
      <c r="R13" s="99"/>
      <c r="S13" s="98">
        <v>-255000</v>
      </c>
      <c r="T13" s="96">
        <v>0</v>
      </c>
      <c r="U13" s="34">
        <v>1</v>
      </c>
      <c r="V13" s="15">
        <v>255000</v>
      </c>
    </row>
    <row r="14" spans="1:23" ht="15.5" thickTop="1" x14ac:dyDescent="0.4">
      <c r="A14" s="142">
        <v>3050204</v>
      </c>
      <c r="B14" s="142"/>
      <c r="C14" s="143" t="s">
        <v>56</v>
      </c>
      <c r="D14" s="143"/>
      <c r="E14" s="143"/>
      <c r="F14" s="143"/>
      <c r="G14" s="18" t="s">
        <v>91</v>
      </c>
      <c r="H14" s="18">
        <v>0</v>
      </c>
      <c r="I14" s="15">
        <v>0</v>
      </c>
      <c r="J14" s="18">
        <v>2</v>
      </c>
      <c r="K14" s="15">
        <v>1070000</v>
      </c>
      <c r="L14">
        <v>0</v>
      </c>
      <c r="M14" s="15">
        <v>0</v>
      </c>
      <c r="N14" s="95">
        <v>2</v>
      </c>
      <c r="O14" s="96">
        <v>1070000</v>
      </c>
      <c r="P14" s="97">
        <v>0</v>
      </c>
      <c r="Q14" s="97">
        <v>-788000</v>
      </c>
      <c r="R14" s="99"/>
      <c r="S14" s="98">
        <f>P14+Q14+R14</f>
        <v>-788000</v>
      </c>
      <c r="T14" s="96">
        <v>282000</v>
      </c>
      <c r="U14" s="34">
        <v>2</v>
      </c>
      <c r="V14" s="15">
        <v>1070000</v>
      </c>
    </row>
    <row r="15" spans="1:23" ht="15.75" customHeight="1" x14ac:dyDescent="0.4">
      <c r="A15" s="142"/>
      <c r="B15" s="142"/>
      <c r="C15" s="143"/>
      <c r="D15" s="143"/>
      <c r="E15" s="143"/>
      <c r="F15" s="143"/>
      <c r="P15" s="23"/>
      <c r="Q15" s="23"/>
      <c r="R15" s="25"/>
      <c r="S15" s="25"/>
      <c r="T15" s="15"/>
      <c r="U15" s="24"/>
    </row>
    <row r="16" spans="1:23" ht="15.75" customHeight="1" x14ac:dyDescent="0.4">
      <c r="A16" s="142"/>
      <c r="B16" s="142"/>
      <c r="C16" s="143"/>
      <c r="D16" s="143"/>
      <c r="E16" s="143"/>
      <c r="F16" s="143"/>
      <c r="I16" s="38">
        <f>SUM(I10:I15)</f>
        <v>0</v>
      </c>
      <c r="P16" s="23"/>
      <c r="Q16" s="23"/>
      <c r="R16" s="25"/>
      <c r="S16" s="25"/>
      <c r="T16" s="15"/>
      <c r="U16" s="24"/>
    </row>
    <row r="17" spans="1:21" ht="15.75" customHeight="1" x14ac:dyDescent="0.4">
      <c r="A17" s="142"/>
      <c r="B17" s="142"/>
      <c r="C17" s="143"/>
      <c r="D17" s="143"/>
      <c r="E17" s="143"/>
      <c r="F17" s="143"/>
      <c r="P17" s="23"/>
      <c r="Q17" s="23"/>
      <c r="R17" s="25"/>
      <c r="S17" s="25"/>
      <c r="T17" s="15"/>
      <c r="U17" s="24"/>
    </row>
    <row r="18" spans="1:21" ht="15.75" customHeight="1" x14ac:dyDescent="0.4">
      <c r="A18" s="142"/>
      <c r="B18" s="142"/>
      <c r="C18" s="143"/>
      <c r="D18" s="143"/>
      <c r="E18" s="143"/>
      <c r="F18" s="143"/>
      <c r="P18" s="23"/>
      <c r="Q18" s="23"/>
      <c r="R18" s="25"/>
      <c r="S18" s="25"/>
      <c r="T18" s="15"/>
      <c r="U18" s="24"/>
    </row>
    <row r="19" spans="1:21" ht="15.75" customHeight="1" x14ac:dyDescent="0.4">
      <c r="A19" s="142"/>
      <c r="B19" s="142"/>
      <c r="C19" s="143"/>
      <c r="D19" s="143"/>
      <c r="E19" s="143"/>
      <c r="F19" s="143"/>
      <c r="P19" s="23"/>
      <c r="Q19" s="23"/>
      <c r="R19" s="25"/>
      <c r="S19" s="25"/>
      <c r="T19" s="15"/>
      <c r="U19" s="24"/>
    </row>
    <row r="20" spans="1:21" ht="15.75" customHeight="1" x14ac:dyDescent="0.4">
      <c r="A20" s="142"/>
      <c r="B20" s="142"/>
      <c r="C20" s="143"/>
      <c r="D20" s="143"/>
      <c r="E20" s="143"/>
      <c r="F20" s="143"/>
      <c r="P20" s="23"/>
      <c r="Q20" s="23"/>
      <c r="R20" s="25"/>
      <c r="S20" s="25"/>
      <c r="T20" s="15"/>
      <c r="U20" s="24"/>
    </row>
    <row r="21" spans="1:21" ht="15.75" customHeight="1" x14ac:dyDescent="0.4">
      <c r="A21" s="142"/>
      <c r="B21" s="142"/>
      <c r="C21" s="143"/>
      <c r="D21" s="143"/>
      <c r="E21" s="143"/>
      <c r="F21" s="143"/>
      <c r="P21" s="23"/>
      <c r="Q21" s="23"/>
      <c r="R21" s="25"/>
      <c r="S21" s="25"/>
      <c r="T21" s="15"/>
      <c r="U21" s="24"/>
    </row>
    <row r="22" spans="1:21" ht="15.75" customHeight="1" x14ac:dyDescent="0.4">
      <c r="A22" s="142"/>
      <c r="B22" s="142"/>
      <c r="C22" s="143"/>
      <c r="D22" s="143"/>
      <c r="E22" s="143"/>
      <c r="F22" s="143"/>
      <c r="P22" s="23"/>
      <c r="Q22" s="23"/>
      <c r="R22" s="25"/>
      <c r="S22" s="25"/>
      <c r="T22" s="15"/>
      <c r="U22" s="24"/>
    </row>
    <row r="23" spans="1:21" ht="15.75" customHeight="1" x14ac:dyDescent="0.4">
      <c r="A23" s="142"/>
      <c r="B23" s="142"/>
      <c r="C23" s="143"/>
      <c r="D23" s="143"/>
      <c r="E23" s="143"/>
      <c r="F23" s="143"/>
      <c r="P23" s="23"/>
      <c r="Q23" s="23"/>
      <c r="R23" s="25"/>
      <c r="S23" s="25"/>
      <c r="T23" s="15"/>
      <c r="U23" s="24"/>
    </row>
    <row r="24" spans="1:21" ht="15.75" customHeight="1" x14ac:dyDescent="0.4">
      <c r="A24" s="142"/>
      <c r="B24" s="142"/>
      <c r="C24" s="143"/>
      <c r="D24" s="143"/>
      <c r="E24" s="143"/>
      <c r="F24" s="143"/>
      <c r="P24" s="23"/>
      <c r="Q24" s="23"/>
      <c r="R24" s="25"/>
      <c r="S24" s="25"/>
      <c r="T24" s="15"/>
      <c r="U24" s="24"/>
    </row>
    <row r="25" spans="1:21" ht="15.75" customHeight="1" x14ac:dyDescent="0.4">
      <c r="A25" s="142"/>
      <c r="B25" s="142"/>
      <c r="C25" s="143"/>
      <c r="D25" s="143"/>
      <c r="E25" s="143"/>
      <c r="F25" s="143"/>
      <c r="P25" s="23"/>
      <c r="Q25" s="23"/>
      <c r="R25" s="25"/>
      <c r="S25" s="25"/>
      <c r="T25" s="15"/>
      <c r="U25" s="24"/>
    </row>
    <row r="26" spans="1:21" ht="15.75" customHeight="1" x14ac:dyDescent="0.4">
      <c r="A26" s="142"/>
      <c r="B26" s="142"/>
      <c r="C26" s="143"/>
      <c r="D26" s="143"/>
      <c r="E26" s="143"/>
      <c r="F26" s="143"/>
      <c r="P26" s="23"/>
      <c r="Q26" s="23"/>
      <c r="R26" s="25"/>
      <c r="S26" s="25"/>
      <c r="T26" s="15"/>
      <c r="U26" s="24"/>
    </row>
    <row r="27" spans="1:21" ht="15.75" customHeight="1" x14ac:dyDescent="0.4">
      <c r="A27" s="142"/>
      <c r="B27" s="142"/>
      <c r="C27" s="143"/>
      <c r="D27" s="143"/>
      <c r="E27" s="143"/>
      <c r="F27" s="143"/>
      <c r="P27" s="23"/>
      <c r="Q27" s="23"/>
      <c r="R27" s="25"/>
      <c r="S27" s="25"/>
      <c r="T27" s="15"/>
      <c r="U27" s="24"/>
    </row>
    <row r="28" spans="1:21" ht="15.75" customHeight="1" x14ac:dyDescent="0.4">
      <c r="A28" s="142"/>
      <c r="B28" s="142"/>
      <c r="C28" s="143"/>
      <c r="D28" s="143"/>
      <c r="E28" s="143"/>
      <c r="F28" s="143"/>
      <c r="P28" s="23"/>
      <c r="Q28" s="23"/>
      <c r="R28" s="25"/>
      <c r="S28" s="25"/>
      <c r="T28" s="15"/>
      <c r="U28" s="24"/>
    </row>
    <row r="29" spans="1:21" ht="15.75" customHeight="1" x14ac:dyDescent="0.4">
      <c r="A29" s="142"/>
      <c r="B29" s="142"/>
      <c r="C29" s="143"/>
      <c r="D29" s="143"/>
      <c r="E29" s="143"/>
      <c r="F29" s="143"/>
      <c r="P29" s="23"/>
      <c r="Q29" s="23"/>
      <c r="R29" s="25"/>
      <c r="S29" s="25"/>
      <c r="T29" s="15"/>
      <c r="U29" s="24"/>
    </row>
    <row r="30" spans="1:21" ht="15.75" customHeight="1" x14ac:dyDescent="0.4">
      <c r="A30" s="142"/>
      <c r="B30" s="142"/>
      <c r="C30" s="143"/>
      <c r="D30" s="143"/>
      <c r="E30" s="143"/>
      <c r="F30" s="143"/>
      <c r="P30" s="23"/>
      <c r="Q30" s="23"/>
      <c r="R30" s="25"/>
      <c r="S30" s="25"/>
      <c r="T30" s="15"/>
      <c r="U30" s="24"/>
    </row>
    <row r="31" spans="1:21" ht="15.75" customHeight="1" x14ac:dyDescent="0.4">
      <c r="A31" s="142"/>
      <c r="B31" s="142"/>
      <c r="C31" s="143"/>
      <c r="D31" s="143"/>
      <c r="E31" s="143"/>
      <c r="F31" s="143"/>
      <c r="P31" s="23"/>
      <c r="Q31" s="23"/>
      <c r="R31" s="25"/>
      <c r="S31" s="25"/>
      <c r="T31" s="15"/>
      <c r="U31" s="24"/>
    </row>
    <row r="32" spans="1:21" ht="15.75" customHeight="1" x14ac:dyDescent="0.4">
      <c r="A32" s="142"/>
      <c r="B32" s="142"/>
      <c r="C32" s="143"/>
      <c r="D32" s="143"/>
      <c r="E32" s="143"/>
      <c r="F32" s="143"/>
      <c r="P32" s="23"/>
      <c r="Q32" s="23"/>
      <c r="R32" s="25"/>
      <c r="S32" s="25"/>
      <c r="T32" s="15"/>
      <c r="U32" s="24"/>
    </row>
    <row r="33" spans="1:21" ht="15.75" customHeight="1" x14ac:dyDescent="0.4">
      <c r="A33" s="142"/>
      <c r="B33" s="142"/>
      <c r="C33" s="143"/>
      <c r="D33" s="143"/>
      <c r="E33" s="143"/>
      <c r="F33" s="143"/>
      <c r="P33" s="23"/>
      <c r="Q33" s="23"/>
      <c r="R33" s="25"/>
      <c r="S33" s="25"/>
      <c r="T33" s="15"/>
      <c r="U33" s="24"/>
    </row>
    <row r="34" spans="1:21" ht="15.75" customHeight="1" x14ac:dyDescent="0.4">
      <c r="A34" s="142"/>
      <c r="B34" s="142"/>
      <c r="C34" s="143"/>
      <c r="D34" s="143"/>
      <c r="E34" s="143"/>
      <c r="F34" s="143"/>
      <c r="P34" s="23"/>
      <c r="Q34" s="23"/>
      <c r="R34" s="25"/>
      <c r="S34" s="25"/>
      <c r="T34" s="15"/>
      <c r="U34" s="24"/>
    </row>
    <row r="35" spans="1:21" ht="15.75" customHeight="1" x14ac:dyDescent="0.4">
      <c r="A35" s="142"/>
      <c r="B35" s="142"/>
      <c r="C35" s="143"/>
      <c r="D35" s="143"/>
      <c r="E35" s="143"/>
      <c r="F35" s="143"/>
      <c r="P35" s="23"/>
      <c r="Q35" s="23"/>
      <c r="R35" s="25"/>
      <c r="S35" s="25"/>
      <c r="T35" s="15"/>
      <c r="U35" s="24"/>
    </row>
    <row r="36" spans="1:21" ht="15.75" customHeight="1" x14ac:dyDescent="0.4">
      <c r="A36" s="142"/>
      <c r="B36" s="142"/>
      <c r="C36" s="143"/>
      <c r="D36" s="143"/>
      <c r="E36" s="143"/>
      <c r="F36" s="143"/>
      <c r="P36" s="23"/>
      <c r="Q36" s="23"/>
      <c r="R36" s="25"/>
      <c r="S36" s="25"/>
      <c r="T36" s="15"/>
      <c r="U36" s="24"/>
    </row>
    <row r="37" spans="1:21" ht="15.75" customHeight="1" x14ac:dyDescent="0.4">
      <c r="A37" s="142"/>
      <c r="B37" s="142"/>
      <c r="C37" s="143"/>
      <c r="D37" s="143"/>
      <c r="E37" s="143"/>
      <c r="F37" s="143"/>
      <c r="P37" s="23"/>
      <c r="Q37" s="23"/>
      <c r="R37" s="25"/>
      <c r="S37" s="25"/>
      <c r="T37" s="15"/>
      <c r="U37" s="24"/>
    </row>
    <row r="38" spans="1:21" ht="15.75" customHeight="1" x14ac:dyDescent="0.4">
      <c r="A38" s="142"/>
      <c r="B38" s="142"/>
      <c r="C38" s="143"/>
      <c r="D38" s="143"/>
      <c r="E38" s="143"/>
      <c r="F38" s="143"/>
      <c r="P38" s="23"/>
      <c r="Q38" s="23"/>
      <c r="R38" s="25"/>
      <c r="S38" s="25"/>
      <c r="T38" s="15"/>
      <c r="U38" s="24"/>
    </row>
    <row r="39" spans="1:21" ht="15.75" customHeight="1" x14ac:dyDescent="0.4">
      <c r="A39" s="142"/>
      <c r="B39" s="142"/>
      <c r="C39" s="143"/>
      <c r="D39" s="143"/>
      <c r="E39" s="143"/>
      <c r="F39" s="143"/>
      <c r="P39" s="23"/>
      <c r="Q39" s="23"/>
      <c r="R39" s="25"/>
      <c r="S39" s="25"/>
      <c r="T39" s="15"/>
      <c r="U39" s="24"/>
    </row>
    <row r="40" spans="1:21" ht="15.75" customHeight="1" x14ac:dyDescent="0.4">
      <c r="A40" s="142"/>
      <c r="B40" s="142"/>
      <c r="C40" s="143"/>
      <c r="D40" s="143"/>
      <c r="E40" s="143"/>
      <c r="F40" s="143"/>
      <c r="P40" s="23"/>
      <c r="Q40" s="23"/>
      <c r="R40" s="25"/>
      <c r="S40" s="25"/>
      <c r="T40" s="15"/>
      <c r="U40" s="24"/>
    </row>
    <row r="41" spans="1:21" ht="15.75" customHeight="1" x14ac:dyDescent="0.4">
      <c r="A41" s="142"/>
      <c r="B41" s="142"/>
      <c r="C41" s="143"/>
      <c r="D41" s="143"/>
      <c r="E41" s="143"/>
      <c r="F41" s="143"/>
      <c r="P41" s="23"/>
      <c r="Q41" s="23"/>
      <c r="R41" s="25"/>
      <c r="S41" s="25"/>
      <c r="T41" s="15"/>
      <c r="U41" s="24"/>
    </row>
    <row r="42" spans="1:21" ht="15.75" customHeight="1" x14ac:dyDescent="0.4">
      <c r="A42" s="142"/>
      <c r="B42" s="142"/>
      <c r="C42" s="143"/>
      <c r="D42" s="143"/>
      <c r="E42" s="143"/>
      <c r="F42" s="143"/>
      <c r="P42" s="23"/>
      <c r="Q42" s="23"/>
      <c r="R42" s="25"/>
      <c r="S42" s="25"/>
      <c r="T42" s="15"/>
      <c r="U42" s="24"/>
    </row>
    <row r="43" spans="1:21" ht="15.75" customHeight="1" x14ac:dyDescent="0.4">
      <c r="A43" s="142"/>
      <c r="B43" s="142"/>
      <c r="C43" s="143"/>
      <c r="D43" s="143"/>
      <c r="E43" s="143"/>
      <c r="F43" s="143"/>
      <c r="P43" s="23"/>
      <c r="Q43" s="23"/>
      <c r="R43" s="25"/>
      <c r="S43" s="25"/>
      <c r="T43" s="15"/>
      <c r="U43" s="24"/>
    </row>
    <row r="44" spans="1:21" ht="15.75" customHeight="1" x14ac:dyDescent="0.4">
      <c r="A44" s="142"/>
      <c r="B44" s="142"/>
      <c r="C44" s="143"/>
      <c r="D44" s="143"/>
      <c r="E44" s="143"/>
      <c r="F44" s="143"/>
      <c r="P44" s="23"/>
      <c r="Q44" s="23"/>
      <c r="R44" s="25"/>
      <c r="S44" s="25"/>
      <c r="T44" s="15"/>
      <c r="U44" s="24"/>
    </row>
    <row r="45" spans="1:21" ht="15.75" customHeight="1" x14ac:dyDescent="0.4">
      <c r="A45" s="142"/>
      <c r="B45" s="142"/>
      <c r="C45" s="143"/>
      <c r="D45" s="143"/>
      <c r="E45" s="143"/>
      <c r="F45" s="143"/>
      <c r="P45" s="23"/>
      <c r="Q45" s="23"/>
      <c r="R45" s="25"/>
      <c r="S45" s="25"/>
      <c r="T45" s="15"/>
      <c r="U45" s="24"/>
    </row>
    <row r="46" spans="1:21" ht="15.75" customHeight="1" x14ac:dyDescent="0.4">
      <c r="A46" s="142"/>
      <c r="B46" s="142"/>
      <c r="C46" s="143"/>
      <c r="D46" s="143"/>
      <c r="E46" s="143"/>
      <c r="F46" s="143"/>
      <c r="P46" s="23"/>
      <c r="Q46" s="23"/>
      <c r="R46" s="25"/>
      <c r="S46" s="25"/>
      <c r="T46" s="15"/>
      <c r="U46" s="24"/>
    </row>
    <row r="47" spans="1:21" ht="15.75" customHeight="1" x14ac:dyDescent="0.4">
      <c r="A47" s="142"/>
      <c r="B47" s="142"/>
      <c r="C47" s="143"/>
      <c r="D47" s="143"/>
      <c r="E47" s="143"/>
      <c r="F47" s="143"/>
      <c r="P47" s="23"/>
      <c r="Q47" s="23"/>
      <c r="R47" s="25"/>
      <c r="S47" s="25"/>
      <c r="T47" s="15"/>
      <c r="U47" s="24"/>
    </row>
    <row r="48" spans="1:21" ht="15.75" customHeight="1" x14ac:dyDescent="0.4">
      <c r="A48" s="142"/>
      <c r="B48" s="142"/>
      <c r="C48" s="143"/>
      <c r="D48" s="143"/>
      <c r="E48" s="143"/>
      <c r="F48" s="143"/>
      <c r="P48" s="23"/>
      <c r="Q48" s="23"/>
      <c r="R48" s="25"/>
      <c r="S48" s="25"/>
      <c r="T48" s="15"/>
      <c r="U48" s="24"/>
    </row>
    <row r="49" spans="1:21" ht="15.75" customHeight="1" x14ac:dyDescent="0.4">
      <c r="A49" s="142"/>
      <c r="B49" s="142"/>
      <c r="C49" s="143"/>
      <c r="D49" s="143"/>
      <c r="E49" s="143"/>
      <c r="F49" s="143"/>
      <c r="P49" s="23"/>
      <c r="Q49" s="23"/>
      <c r="R49" s="25"/>
      <c r="S49" s="25"/>
      <c r="T49" s="15"/>
      <c r="U49" s="24"/>
    </row>
    <row r="50" spans="1:21" ht="15.75" customHeight="1" x14ac:dyDescent="0.4">
      <c r="A50" s="142"/>
      <c r="B50" s="142"/>
      <c r="C50" s="143"/>
      <c r="D50" s="143"/>
      <c r="E50" s="143"/>
      <c r="F50" s="143"/>
      <c r="P50" s="23"/>
      <c r="Q50" s="23"/>
      <c r="R50" s="25"/>
      <c r="S50" s="25"/>
      <c r="T50" s="15"/>
      <c r="U50" s="24"/>
    </row>
    <row r="51" spans="1:21" ht="15.75" customHeight="1" x14ac:dyDescent="0.4">
      <c r="A51" s="142"/>
      <c r="B51" s="142"/>
      <c r="C51" s="143"/>
      <c r="D51" s="143"/>
      <c r="E51" s="143"/>
      <c r="F51" s="143"/>
      <c r="P51" s="23"/>
      <c r="Q51" s="23"/>
      <c r="R51" s="25"/>
      <c r="S51" s="25"/>
      <c r="T51" s="15"/>
      <c r="U51" s="24"/>
    </row>
    <row r="52" spans="1:21" ht="15.75" customHeight="1" x14ac:dyDescent="0.4">
      <c r="A52" s="142"/>
      <c r="B52" s="142"/>
      <c r="C52" s="143"/>
      <c r="D52" s="143"/>
      <c r="E52" s="143"/>
      <c r="F52" s="143"/>
      <c r="P52" s="23"/>
      <c r="Q52" s="23"/>
      <c r="R52" s="25"/>
      <c r="S52" s="25"/>
      <c r="T52" s="15"/>
      <c r="U52" s="24"/>
    </row>
    <row r="53" spans="1:21" x14ac:dyDescent="0.4">
      <c r="A53" s="142"/>
      <c r="B53" s="142"/>
      <c r="C53" s="143"/>
      <c r="D53" s="143"/>
      <c r="E53" s="143"/>
      <c r="F53" s="143"/>
      <c r="P53" s="23"/>
      <c r="Q53" s="23"/>
      <c r="R53" s="25"/>
      <c r="S53" s="25"/>
      <c r="T53" s="15"/>
      <c r="U53" s="24"/>
    </row>
    <row r="54" spans="1:21" x14ac:dyDescent="0.4">
      <c r="A54" s="142"/>
      <c r="B54" s="142"/>
      <c r="C54" s="143"/>
      <c r="D54" s="143"/>
      <c r="E54" s="143"/>
      <c r="F54" s="143"/>
      <c r="P54" s="23"/>
      <c r="Q54" s="23"/>
      <c r="R54" s="25"/>
      <c r="S54" s="25"/>
      <c r="T54" s="15"/>
      <c r="U54" s="24"/>
    </row>
    <row r="55" spans="1:21" ht="15.75" customHeight="1" x14ac:dyDescent="0.4">
      <c r="A55" s="142"/>
      <c r="B55" s="142"/>
      <c r="C55" s="143"/>
      <c r="D55" s="143"/>
      <c r="E55" s="143"/>
      <c r="F55" s="143"/>
      <c r="P55" s="23"/>
      <c r="Q55" s="23"/>
      <c r="R55" s="25"/>
      <c r="S55" s="25"/>
      <c r="T55" s="15"/>
      <c r="U55" s="24"/>
    </row>
    <row r="56" spans="1:21" ht="15.75" customHeight="1" x14ac:dyDescent="0.4">
      <c r="A56" s="142"/>
      <c r="B56" s="142"/>
      <c r="C56" s="143"/>
      <c r="D56" s="143"/>
      <c r="E56" s="143"/>
      <c r="F56" s="143"/>
      <c r="P56" s="23"/>
      <c r="Q56" s="23"/>
      <c r="R56" s="25"/>
      <c r="S56" s="25"/>
      <c r="T56" s="15"/>
      <c r="U56" s="24"/>
    </row>
    <row r="57" spans="1:21" ht="15.75" customHeight="1" x14ac:dyDescent="0.4">
      <c r="A57" s="142"/>
      <c r="B57" s="142"/>
      <c r="C57" s="143"/>
      <c r="D57" s="143"/>
      <c r="E57" s="143"/>
      <c r="F57" s="143"/>
      <c r="P57" s="23"/>
      <c r="Q57" s="23"/>
      <c r="R57" s="25"/>
      <c r="S57" s="25"/>
      <c r="T57" s="15"/>
      <c r="U57" s="24"/>
    </row>
    <row r="58" spans="1:21" ht="15.75" customHeight="1" x14ac:dyDescent="0.4">
      <c r="A58" s="142"/>
      <c r="B58" s="142"/>
      <c r="C58" s="143"/>
      <c r="D58" s="143"/>
      <c r="E58" s="143"/>
      <c r="F58" s="143"/>
      <c r="P58" s="23"/>
      <c r="Q58" s="23"/>
      <c r="R58" s="25"/>
      <c r="S58" s="25"/>
      <c r="T58" s="15"/>
      <c r="U58" s="24"/>
    </row>
    <row r="59" spans="1:21" ht="15.75" customHeight="1" x14ac:dyDescent="0.4">
      <c r="A59" s="142"/>
      <c r="B59" s="142"/>
      <c r="C59" s="143"/>
      <c r="D59" s="143"/>
      <c r="E59" s="143"/>
      <c r="F59" s="143"/>
      <c r="P59" s="23"/>
      <c r="Q59" s="23"/>
      <c r="R59" s="25"/>
      <c r="S59" s="25"/>
      <c r="T59" s="15"/>
      <c r="U59" s="24"/>
    </row>
    <row r="60" spans="1:21" ht="15.75" customHeight="1" x14ac:dyDescent="0.4">
      <c r="A60" s="142"/>
      <c r="B60" s="142"/>
      <c r="C60" s="143"/>
      <c r="D60" s="143"/>
      <c r="E60" s="143"/>
      <c r="F60" s="143"/>
      <c r="P60" s="23"/>
      <c r="Q60" s="23"/>
      <c r="R60" s="25"/>
      <c r="S60" s="25"/>
      <c r="T60" s="15"/>
      <c r="U60" s="24"/>
    </row>
    <row r="61" spans="1:21" ht="15.75" customHeight="1" x14ac:dyDescent="0.4">
      <c r="A61" s="142"/>
      <c r="B61" s="142"/>
      <c r="C61" s="143"/>
      <c r="D61" s="143"/>
      <c r="E61" s="143"/>
      <c r="F61" s="143"/>
      <c r="P61" s="23"/>
      <c r="Q61" s="23"/>
      <c r="R61" s="25"/>
      <c r="S61" s="25"/>
      <c r="T61" s="15"/>
      <c r="U61" s="24"/>
    </row>
    <row r="62" spans="1:21" ht="15.75" customHeight="1" x14ac:dyDescent="0.4">
      <c r="A62" s="142"/>
      <c r="B62" s="142"/>
      <c r="C62" s="143"/>
      <c r="D62" s="143"/>
      <c r="E62" s="143"/>
      <c r="F62" s="143"/>
      <c r="P62" s="23"/>
      <c r="Q62" s="23"/>
      <c r="R62" s="25"/>
      <c r="S62" s="25"/>
      <c r="T62" s="15"/>
      <c r="U62" s="24"/>
    </row>
    <row r="63" spans="1:21" ht="15.75" customHeight="1" x14ac:dyDescent="0.4">
      <c r="A63" s="142"/>
      <c r="B63" s="142"/>
      <c r="C63" s="143"/>
      <c r="D63" s="143"/>
      <c r="E63" s="143"/>
      <c r="F63" s="143"/>
      <c r="P63" s="23"/>
      <c r="Q63" s="23"/>
      <c r="R63" s="25"/>
      <c r="S63" s="25"/>
      <c r="T63" s="15"/>
      <c r="U63" s="24"/>
    </row>
    <row r="64" spans="1:21" ht="15.75" customHeight="1" x14ac:dyDescent="0.4">
      <c r="A64" s="142"/>
      <c r="B64" s="142"/>
      <c r="C64" s="143"/>
      <c r="D64" s="143"/>
      <c r="E64" s="143"/>
      <c r="F64" s="143"/>
      <c r="P64" s="23"/>
      <c r="Q64" s="23"/>
      <c r="R64" s="25"/>
      <c r="S64" s="25"/>
      <c r="T64" s="15"/>
      <c r="U64" s="24"/>
    </row>
    <row r="65" spans="1:21" ht="15.75" customHeight="1" x14ac:dyDescent="0.4">
      <c r="A65" s="142"/>
      <c r="B65" s="142"/>
      <c r="C65" s="143"/>
      <c r="D65" s="143"/>
      <c r="E65" s="143"/>
      <c r="F65" s="143"/>
      <c r="P65" s="23"/>
      <c r="Q65" s="23"/>
      <c r="R65" s="25"/>
      <c r="S65" s="25"/>
      <c r="T65" s="15"/>
      <c r="U65" s="24"/>
    </row>
    <row r="66" spans="1:21" ht="15.75" customHeight="1" x14ac:dyDescent="0.4">
      <c r="A66" s="142"/>
      <c r="B66" s="142"/>
      <c r="C66" s="143"/>
      <c r="D66" s="143"/>
      <c r="E66" s="143"/>
      <c r="F66" s="143"/>
      <c r="P66" s="23"/>
      <c r="Q66" s="23"/>
      <c r="R66" s="25"/>
      <c r="S66" s="25"/>
      <c r="T66" s="15"/>
      <c r="U66" s="24"/>
    </row>
    <row r="67" spans="1:21" ht="15.75" customHeight="1" x14ac:dyDescent="0.4">
      <c r="A67" s="142"/>
      <c r="B67" s="142"/>
      <c r="C67" s="143"/>
      <c r="D67" s="143"/>
      <c r="E67" s="143"/>
      <c r="F67" s="143"/>
      <c r="P67" s="23"/>
      <c r="Q67" s="23"/>
      <c r="R67" s="25"/>
      <c r="S67" s="25"/>
      <c r="T67" s="15"/>
      <c r="U67" s="24"/>
    </row>
    <row r="68" spans="1:21" ht="15.75" customHeight="1" x14ac:dyDescent="0.4">
      <c r="A68" s="142"/>
      <c r="B68" s="142"/>
      <c r="C68" s="143"/>
      <c r="D68" s="143"/>
      <c r="E68" s="143"/>
      <c r="F68" s="143"/>
      <c r="P68" s="23"/>
      <c r="Q68" s="23"/>
      <c r="R68" s="25"/>
      <c r="S68" s="25"/>
      <c r="T68" s="15"/>
      <c r="U68" s="24"/>
    </row>
    <row r="69" spans="1:21" ht="15.75" customHeight="1" x14ac:dyDescent="0.4">
      <c r="A69" s="142"/>
      <c r="B69" s="142"/>
      <c r="C69" s="143"/>
      <c r="D69" s="143"/>
      <c r="E69" s="143"/>
      <c r="F69" s="143"/>
      <c r="P69" s="23"/>
      <c r="Q69" s="23"/>
      <c r="R69" s="25"/>
      <c r="S69" s="25"/>
      <c r="T69" s="15"/>
      <c r="U69" s="24"/>
    </row>
    <row r="70" spans="1:21" x14ac:dyDescent="0.4">
      <c r="A70" s="142"/>
      <c r="B70" s="142"/>
      <c r="C70" s="143"/>
      <c r="D70" s="143"/>
      <c r="E70" s="143"/>
      <c r="F70" s="143"/>
      <c r="P70" s="23"/>
      <c r="Q70" s="23"/>
      <c r="R70" s="25"/>
      <c r="S70" s="31"/>
      <c r="T70" s="15"/>
      <c r="U70" s="24"/>
    </row>
    <row r="71" spans="1:21" ht="15.75" customHeight="1" x14ac:dyDescent="0.4">
      <c r="A71" s="142"/>
      <c r="B71" s="142"/>
      <c r="C71" s="143"/>
      <c r="D71" s="143"/>
      <c r="E71" s="143"/>
      <c r="F71" s="143"/>
      <c r="P71" s="23"/>
      <c r="Q71" s="23"/>
      <c r="R71" s="25"/>
      <c r="S71" s="26"/>
      <c r="T71" s="32"/>
      <c r="U71" s="24"/>
    </row>
    <row r="72" spans="1:21" x14ac:dyDescent="0.4">
      <c r="U72" s="20"/>
    </row>
    <row r="73" spans="1:21" x14ac:dyDescent="0.4">
      <c r="U73" s="20"/>
    </row>
    <row r="74" spans="1:21" x14ac:dyDescent="0.4">
      <c r="U74" s="20"/>
    </row>
    <row r="75" spans="1:21" x14ac:dyDescent="0.4">
      <c r="U75" s="20"/>
    </row>
    <row r="76" spans="1:21" x14ac:dyDescent="0.4">
      <c r="U76" s="20"/>
    </row>
    <row r="77" spans="1:21" x14ac:dyDescent="0.4">
      <c r="U77" s="20"/>
    </row>
    <row r="78" spans="1:21" s="15" customFormat="1" x14ac:dyDescent="0.4">
      <c r="A78"/>
      <c r="B78"/>
      <c r="C78"/>
      <c r="D78"/>
      <c r="E78"/>
      <c r="F78"/>
      <c r="G78"/>
      <c r="H78" s="18"/>
      <c r="J78" s="18"/>
      <c r="L78"/>
      <c r="P78"/>
      <c r="Q78"/>
      <c r="R78"/>
      <c r="S78"/>
      <c r="T78"/>
      <c r="U78" s="20"/>
    </row>
    <row r="79" spans="1:21" s="15" customFormat="1" x14ac:dyDescent="0.4">
      <c r="A79"/>
      <c r="B79"/>
      <c r="C79"/>
      <c r="D79"/>
      <c r="E79"/>
      <c r="F79"/>
      <c r="G79"/>
      <c r="H79" s="18"/>
      <c r="J79" s="18"/>
      <c r="L79"/>
      <c r="P79"/>
      <c r="Q79"/>
      <c r="R79"/>
      <c r="S79"/>
      <c r="T79"/>
      <c r="U79" s="20"/>
    </row>
    <row r="80" spans="1:21" s="15" customFormat="1" x14ac:dyDescent="0.4">
      <c r="A80"/>
      <c r="B80"/>
      <c r="C80"/>
      <c r="D80"/>
      <c r="E80"/>
      <c r="F80"/>
      <c r="G80"/>
      <c r="H80" s="18"/>
      <c r="J80" s="18"/>
      <c r="L80"/>
      <c r="P80"/>
      <c r="Q80"/>
      <c r="R80"/>
      <c r="S80"/>
      <c r="T80"/>
      <c r="U80" s="20"/>
    </row>
    <row r="81" spans="1:21" s="15" customFormat="1" x14ac:dyDescent="0.4">
      <c r="A81"/>
      <c r="B81"/>
      <c r="C81"/>
      <c r="D81"/>
      <c r="E81"/>
      <c r="F81"/>
      <c r="G81"/>
      <c r="H81" s="18"/>
      <c r="J81" s="18"/>
      <c r="L81"/>
      <c r="P81"/>
      <c r="Q81"/>
      <c r="R81"/>
      <c r="S81"/>
      <c r="T81"/>
      <c r="U81" s="20"/>
    </row>
    <row r="82" spans="1:21" s="15" customFormat="1" x14ac:dyDescent="0.4">
      <c r="A82"/>
      <c r="B82"/>
      <c r="C82"/>
      <c r="D82"/>
      <c r="E82"/>
      <c r="F82"/>
      <c r="G82"/>
      <c r="H82" s="18"/>
      <c r="J82" s="18"/>
      <c r="L82"/>
      <c r="P82"/>
      <c r="Q82"/>
      <c r="R82"/>
      <c r="S82"/>
      <c r="T82"/>
      <c r="U82" s="20"/>
    </row>
    <row r="83" spans="1:21" s="15" customFormat="1" x14ac:dyDescent="0.4">
      <c r="A83"/>
      <c r="B83"/>
      <c r="C83"/>
      <c r="D83"/>
      <c r="E83"/>
      <c r="F83"/>
      <c r="G83"/>
      <c r="H83" s="18"/>
      <c r="J83" s="18"/>
      <c r="L83"/>
      <c r="P83"/>
      <c r="Q83"/>
      <c r="R83"/>
      <c r="S83"/>
      <c r="T83"/>
      <c r="U83" s="20"/>
    </row>
    <row r="84" spans="1:21" s="15" customFormat="1" x14ac:dyDescent="0.4">
      <c r="A84"/>
      <c r="B84"/>
      <c r="C84"/>
      <c r="D84"/>
      <c r="E84"/>
      <c r="F84"/>
      <c r="G84"/>
      <c r="H84" s="18"/>
      <c r="J84" s="18"/>
      <c r="L84"/>
      <c r="P84"/>
      <c r="Q84"/>
      <c r="R84"/>
      <c r="S84"/>
      <c r="T84"/>
      <c r="U84" s="20"/>
    </row>
    <row r="85" spans="1:21" s="15" customFormat="1" x14ac:dyDescent="0.4">
      <c r="A85"/>
      <c r="B85"/>
      <c r="C85"/>
      <c r="D85"/>
      <c r="E85"/>
      <c r="F85"/>
      <c r="G85"/>
      <c r="H85" s="18"/>
      <c r="J85" s="18"/>
      <c r="L85"/>
      <c r="P85"/>
      <c r="Q85"/>
      <c r="R85"/>
      <c r="S85"/>
      <c r="T85"/>
      <c r="U85" s="20"/>
    </row>
    <row r="86" spans="1:21" s="15" customFormat="1" x14ac:dyDescent="0.4">
      <c r="A86"/>
      <c r="B86"/>
      <c r="C86"/>
      <c r="D86"/>
      <c r="E86"/>
      <c r="F86"/>
      <c r="G86"/>
      <c r="H86" s="18"/>
      <c r="J86" s="18"/>
      <c r="L86"/>
      <c r="P86"/>
      <c r="Q86"/>
      <c r="R86"/>
      <c r="S86"/>
      <c r="T86"/>
      <c r="U86" s="20"/>
    </row>
    <row r="87" spans="1:21" s="15" customFormat="1" x14ac:dyDescent="0.4">
      <c r="A87"/>
      <c r="B87"/>
      <c r="C87"/>
      <c r="D87"/>
      <c r="E87"/>
      <c r="F87"/>
      <c r="G87"/>
      <c r="H87" s="18"/>
      <c r="J87" s="18"/>
      <c r="L87"/>
      <c r="P87"/>
      <c r="Q87"/>
      <c r="R87"/>
      <c r="S87"/>
      <c r="T87"/>
      <c r="U87" s="20"/>
    </row>
    <row r="88" spans="1:21" s="15" customFormat="1" x14ac:dyDescent="0.4">
      <c r="A88"/>
      <c r="B88"/>
      <c r="C88"/>
      <c r="D88"/>
      <c r="E88"/>
      <c r="F88"/>
      <c r="G88"/>
      <c r="H88" s="18"/>
      <c r="J88" s="18"/>
      <c r="L88"/>
      <c r="P88"/>
      <c r="Q88"/>
      <c r="R88"/>
      <c r="S88"/>
      <c r="T88"/>
      <c r="U88" s="20"/>
    </row>
    <row r="89" spans="1:21" s="15" customFormat="1" x14ac:dyDescent="0.4">
      <c r="A89"/>
      <c r="B89"/>
      <c r="C89"/>
      <c r="D89"/>
      <c r="E89"/>
      <c r="F89"/>
      <c r="G89"/>
      <c r="H89" s="18"/>
      <c r="J89" s="18"/>
      <c r="L89"/>
      <c r="P89"/>
      <c r="Q89"/>
      <c r="R89"/>
      <c r="S89"/>
      <c r="T89"/>
      <c r="U89" s="20"/>
    </row>
    <row r="90" spans="1:21" s="15" customFormat="1" x14ac:dyDescent="0.4">
      <c r="A90"/>
      <c r="B90"/>
      <c r="C90"/>
      <c r="D90"/>
      <c r="E90"/>
      <c r="F90"/>
      <c r="G90"/>
      <c r="H90" s="18"/>
      <c r="J90" s="18"/>
      <c r="L90"/>
      <c r="P90"/>
      <c r="Q90"/>
      <c r="R90"/>
      <c r="S90"/>
      <c r="T90"/>
      <c r="U90" s="20"/>
    </row>
    <row r="91" spans="1:21" s="15" customFormat="1" x14ac:dyDescent="0.4">
      <c r="A91"/>
      <c r="B91"/>
      <c r="C91"/>
      <c r="D91"/>
      <c r="E91"/>
      <c r="F91"/>
      <c r="G91"/>
      <c r="H91" s="18"/>
      <c r="J91" s="18"/>
      <c r="L91"/>
      <c r="P91"/>
      <c r="Q91"/>
      <c r="R91"/>
      <c r="S91"/>
      <c r="T91"/>
      <c r="U91" s="20"/>
    </row>
    <row r="92" spans="1:21" s="15" customFormat="1" x14ac:dyDescent="0.4">
      <c r="A92"/>
      <c r="B92"/>
      <c r="C92"/>
      <c r="D92"/>
      <c r="E92"/>
      <c r="F92"/>
      <c r="G92"/>
      <c r="H92" s="18"/>
      <c r="J92" s="18"/>
      <c r="L92"/>
      <c r="P92"/>
      <c r="Q92"/>
      <c r="R92"/>
      <c r="S92"/>
      <c r="T92"/>
      <c r="U92" s="20"/>
    </row>
    <row r="93" spans="1:21" s="15" customFormat="1" x14ac:dyDescent="0.4">
      <c r="A93"/>
      <c r="B93"/>
      <c r="C93"/>
      <c r="D93"/>
      <c r="E93"/>
      <c r="F93"/>
      <c r="G93"/>
      <c r="H93" s="18"/>
      <c r="J93" s="18"/>
      <c r="L93"/>
      <c r="P93"/>
      <c r="Q93"/>
      <c r="R93"/>
      <c r="S93"/>
      <c r="T93"/>
      <c r="U93" s="20"/>
    </row>
    <row r="94" spans="1:21" s="15" customFormat="1" x14ac:dyDescent="0.4">
      <c r="A94"/>
      <c r="B94"/>
      <c r="C94"/>
      <c r="D94"/>
      <c r="E94"/>
      <c r="F94"/>
      <c r="G94"/>
      <c r="H94" s="18"/>
      <c r="J94" s="18"/>
      <c r="L94"/>
      <c r="P94"/>
      <c r="Q94"/>
      <c r="R94"/>
      <c r="S94"/>
      <c r="T94"/>
      <c r="U94" s="20"/>
    </row>
    <row r="95" spans="1:21" s="15" customFormat="1" x14ac:dyDescent="0.4">
      <c r="A95"/>
      <c r="B95"/>
      <c r="C95"/>
      <c r="D95"/>
      <c r="E95"/>
      <c r="F95"/>
      <c r="G95"/>
      <c r="H95" s="18"/>
      <c r="J95" s="18"/>
      <c r="L95"/>
      <c r="P95"/>
      <c r="Q95"/>
      <c r="R95"/>
      <c r="S95"/>
      <c r="T95"/>
      <c r="U95" s="20"/>
    </row>
    <row r="96" spans="1:21" s="15" customFormat="1" x14ac:dyDescent="0.4">
      <c r="A96"/>
      <c r="B96"/>
      <c r="C96"/>
      <c r="D96"/>
      <c r="E96"/>
      <c r="F96"/>
      <c r="G96"/>
      <c r="H96" s="18"/>
      <c r="J96" s="18"/>
      <c r="L96"/>
      <c r="P96"/>
      <c r="Q96"/>
      <c r="R96"/>
      <c r="S96"/>
      <c r="T96"/>
      <c r="U96" s="20"/>
    </row>
    <row r="97" spans="1:21" s="15" customFormat="1" x14ac:dyDescent="0.4">
      <c r="A97"/>
      <c r="B97"/>
      <c r="C97"/>
      <c r="D97"/>
      <c r="E97"/>
      <c r="F97"/>
      <c r="G97"/>
      <c r="H97" s="18"/>
      <c r="J97" s="18"/>
      <c r="L97"/>
      <c r="P97"/>
      <c r="Q97"/>
      <c r="R97"/>
      <c r="S97"/>
      <c r="T97"/>
      <c r="U97" s="20"/>
    </row>
    <row r="98" spans="1:21" s="15" customFormat="1" x14ac:dyDescent="0.4">
      <c r="A98"/>
      <c r="B98"/>
      <c r="C98"/>
      <c r="D98"/>
      <c r="E98"/>
      <c r="F98"/>
      <c r="G98"/>
      <c r="H98" s="18"/>
      <c r="J98" s="18"/>
      <c r="L98"/>
      <c r="P98"/>
      <c r="Q98"/>
      <c r="R98"/>
      <c r="S98"/>
      <c r="T98"/>
      <c r="U98" s="20"/>
    </row>
    <row r="99" spans="1:21" s="15" customFormat="1" x14ac:dyDescent="0.4">
      <c r="A99"/>
      <c r="B99"/>
      <c r="C99"/>
      <c r="D99"/>
      <c r="E99"/>
      <c r="F99"/>
      <c r="G99"/>
      <c r="H99" s="18"/>
      <c r="J99" s="18"/>
      <c r="L99"/>
      <c r="P99"/>
      <c r="Q99"/>
      <c r="R99"/>
      <c r="S99"/>
      <c r="T99"/>
      <c r="U99" s="20"/>
    </row>
    <row r="100" spans="1:21" s="15" customFormat="1" x14ac:dyDescent="0.4">
      <c r="A100"/>
      <c r="B100"/>
      <c r="C100"/>
      <c r="D100"/>
      <c r="E100"/>
      <c r="F100"/>
      <c r="G100"/>
      <c r="H100" s="18"/>
      <c r="J100" s="18"/>
      <c r="L100"/>
      <c r="P100"/>
      <c r="Q100"/>
      <c r="R100"/>
      <c r="S100"/>
      <c r="T100"/>
      <c r="U100" s="20"/>
    </row>
    <row r="101" spans="1:21" s="15" customFormat="1" x14ac:dyDescent="0.4">
      <c r="A101"/>
      <c r="B101"/>
      <c r="C101"/>
      <c r="D101"/>
      <c r="E101"/>
      <c r="F101"/>
      <c r="G101"/>
      <c r="H101" s="18"/>
      <c r="J101" s="18"/>
      <c r="L101"/>
      <c r="P101"/>
      <c r="Q101"/>
      <c r="R101"/>
      <c r="S101"/>
      <c r="T101"/>
      <c r="U101" s="20"/>
    </row>
    <row r="102" spans="1:21" s="15" customFormat="1" x14ac:dyDescent="0.4">
      <c r="A102"/>
      <c r="B102"/>
      <c r="C102"/>
      <c r="D102"/>
      <c r="E102"/>
      <c r="F102"/>
      <c r="G102"/>
      <c r="H102" s="18"/>
      <c r="J102" s="18"/>
      <c r="L102"/>
      <c r="P102"/>
      <c r="Q102"/>
      <c r="R102"/>
      <c r="S102"/>
      <c r="T102"/>
      <c r="U102" s="20"/>
    </row>
    <row r="103" spans="1:21" s="15" customFormat="1" x14ac:dyDescent="0.4">
      <c r="A103"/>
      <c r="B103"/>
      <c r="C103"/>
      <c r="D103"/>
      <c r="E103"/>
      <c r="F103"/>
      <c r="G103"/>
      <c r="H103" s="18"/>
      <c r="J103" s="18"/>
      <c r="L103"/>
      <c r="P103"/>
      <c r="Q103"/>
      <c r="R103"/>
      <c r="S103"/>
      <c r="T103"/>
      <c r="U103" s="20"/>
    </row>
    <row r="104" spans="1:21" s="15" customFormat="1" x14ac:dyDescent="0.4">
      <c r="A104"/>
      <c r="B104"/>
      <c r="C104"/>
      <c r="D104"/>
      <c r="E104"/>
      <c r="F104"/>
      <c r="G104"/>
      <c r="H104" s="18"/>
      <c r="J104" s="18"/>
      <c r="L104"/>
      <c r="P104"/>
      <c r="Q104"/>
      <c r="R104"/>
      <c r="S104"/>
      <c r="T104"/>
      <c r="U104" s="20"/>
    </row>
    <row r="105" spans="1:21" s="15" customFormat="1" x14ac:dyDescent="0.4">
      <c r="A105"/>
      <c r="B105"/>
      <c r="C105"/>
      <c r="D105"/>
      <c r="E105"/>
      <c r="F105"/>
      <c r="G105"/>
      <c r="H105" s="18"/>
      <c r="J105" s="18"/>
      <c r="L105"/>
      <c r="P105"/>
      <c r="Q105"/>
      <c r="R105"/>
      <c r="S105"/>
      <c r="T105"/>
      <c r="U105" s="20"/>
    </row>
    <row r="106" spans="1:21" s="15" customFormat="1" x14ac:dyDescent="0.4">
      <c r="A106"/>
      <c r="B106"/>
      <c r="C106"/>
      <c r="D106"/>
      <c r="E106"/>
      <c r="F106"/>
      <c r="G106"/>
      <c r="H106" s="18"/>
      <c r="J106" s="18"/>
      <c r="L106"/>
      <c r="P106"/>
      <c r="Q106"/>
      <c r="R106"/>
      <c r="S106"/>
      <c r="T106"/>
      <c r="U106" s="20"/>
    </row>
    <row r="107" spans="1:21" s="15" customFormat="1" x14ac:dyDescent="0.4">
      <c r="A107"/>
      <c r="B107"/>
      <c r="C107"/>
      <c r="D107"/>
      <c r="E107"/>
      <c r="F107"/>
      <c r="G107"/>
      <c r="H107" s="18"/>
      <c r="J107" s="18"/>
      <c r="L107"/>
      <c r="P107"/>
      <c r="Q107"/>
      <c r="R107"/>
      <c r="S107"/>
      <c r="T107"/>
      <c r="U107" s="20"/>
    </row>
    <row r="108" spans="1:21" s="15" customFormat="1" x14ac:dyDescent="0.4">
      <c r="A108"/>
      <c r="B108"/>
      <c r="C108"/>
      <c r="D108"/>
      <c r="E108"/>
      <c r="F108"/>
      <c r="G108"/>
      <c r="H108" s="18"/>
      <c r="J108" s="18"/>
      <c r="L108"/>
      <c r="P108"/>
      <c r="Q108"/>
      <c r="R108"/>
      <c r="S108"/>
      <c r="T108"/>
      <c r="U108" s="20"/>
    </row>
    <row r="109" spans="1:21" s="15" customFormat="1" x14ac:dyDescent="0.4">
      <c r="A109"/>
      <c r="B109"/>
      <c r="C109"/>
      <c r="D109"/>
      <c r="E109"/>
      <c r="F109"/>
      <c r="G109"/>
      <c r="H109" s="18"/>
      <c r="J109" s="18"/>
      <c r="L109"/>
      <c r="P109"/>
      <c r="Q109"/>
      <c r="R109"/>
      <c r="S109"/>
      <c r="T109"/>
      <c r="U109" s="20"/>
    </row>
    <row r="110" spans="1:21" s="15" customFormat="1" x14ac:dyDescent="0.4">
      <c r="A110"/>
      <c r="B110"/>
      <c r="C110"/>
      <c r="D110"/>
      <c r="E110"/>
      <c r="F110"/>
      <c r="G110"/>
      <c r="H110" s="18"/>
      <c r="J110" s="18"/>
      <c r="L110"/>
      <c r="P110"/>
      <c r="Q110"/>
      <c r="R110"/>
      <c r="S110"/>
      <c r="T110"/>
      <c r="U110" s="20"/>
    </row>
    <row r="111" spans="1:21" s="15" customFormat="1" x14ac:dyDescent="0.4">
      <c r="A111"/>
      <c r="B111"/>
      <c r="C111"/>
      <c r="D111"/>
      <c r="E111"/>
      <c r="F111"/>
      <c r="G111"/>
      <c r="H111" s="18"/>
      <c r="J111" s="18"/>
      <c r="L111"/>
      <c r="P111"/>
      <c r="Q111"/>
      <c r="R111"/>
      <c r="S111"/>
      <c r="T111"/>
      <c r="U111" s="20"/>
    </row>
    <row r="112" spans="1:21" s="15" customFormat="1" x14ac:dyDescent="0.4">
      <c r="A112"/>
      <c r="B112"/>
      <c r="C112"/>
      <c r="D112"/>
      <c r="E112"/>
      <c r="F112"/>
      <c r="G112"/>
      <c r="H112" s="18"/>
      <c r="J112" s="18"/>
      <c r="L112"/>
      <c r="P112"/>
      <c r="Q112"/>
      <c r="R112"/>
      <c r="S112"/>
      <c r="T112"/>
      <c r="U112" s="20"/>
    </row>
    <row r="113" spans="1:21" s="15" customFormat="1" x14ac:dyDescent="0.4">
      <c r="A113"/>
      <c r="B113"/>
      <c r="C113"/>
      <c r="D113"/>
      <c r="E113"/>
      <c r="F113"/>
      <c r="G113"/>
      <c r="H113" s="18"/>
      <c r="J113" s="18"/>
      <c r="L113"/>
      <c r="P113"/>
      <c r="Q113"/>
      <c r="R113"/>
      <c r="S113"/>
      <c r="T113"/>
      <c r="U113" s="20"/>
    </row>
    <row r="114" spans="1:21" s="15" customFormat="1" x14ac:dyDescent="0.4">
      <c r="A114"/>
      <c r="B114"/>
      <c r="C114"/>
      <c r="D114"/>
      <c r="E114"/>
      <c r="F114"/>
      <c r="G114"/>
      <c r="H114" s="18"/>
      <c r="J114" s="18"/>
      <c r="L114"/>
      <c r="P114"/>
      <c r="Q114"/>
      <c r="R114"/>
      <c r="S114"/>
      <c r="T114"/>
      <c r="U114" s="20"/>
    </row>
    <row r="115" spans="1:21" s="15" customFormat="1" x14ac:dyDescent="0.4">
      <c r="A115"/>
      <c r="B115"/>
      <c r="C115"/>
      <c r="D115"/>
      <c r="E115"/>
      <c r="F115"/>
      <c r="G115"/>
      <c r="H115" s="18"/>
      <c r="J115" s="18"/>
      <c r="L115"/>
      <c r="P115"/>
      <c r="Q115"/>
      <c r="R115"/>
      <c r="S115"/>
      <c r="T115"/>
      <c r="U115" s="20"/>
    </row>
    <row r="116" spans="1:21" s="15" customFormat="1" x14ac:dyDescent="0.4">
      <c r="A116"/>
      <c r="B116"/>
      <c r="C116"/>
      <c r="D116"/>
      <c r="E116"/>
      <c r="F116"/>
      <c r="G116"/>
      <c r="H116" s="18"/>
      <c r="J116" s="18"/>
      <c r="L116"/>
      <c r="P116"/>
      <c r="Q116"/>
      <c r="R116"/>
      <c r="S116"/>
      <c r="T116"/>
      <c r="U116" s="20"/>
    </row>
    <row r="117" spans="1:21" s="15" customFormat="1" x14ac:dyDescent="0.4">
      <c r="A117"/>
      <c r="B117"/>
      <c r="C117"/>
      <c r="D117"/>
      <c r="E117"/>
      <c r="F117"/>
      <c r="G117"/>
      <c r="H117" s="18"/>
      <c r="J117" s="18"/>
      <c r="L117"/>
      <c r="P117"/>
      <c r="Q117"/>
      <c r="R117"/>
      <c r="S117"/>
      <c r="T117"/>
      <c r="U117" s="20"/>
    </row>
    <row r="118" spans="1:21" s="15" customFormat="1" x14ac:dyDescent="0.4">
      <c r="A118"/>
      <c r="B118"/>
      <c r="C118"/>
      <c r="D118"/>
      <c r="E118"/>
      <c r="F118"/>
      <c r="G118"/>
      <c r="H118" s="18"/>
      <c r="J118" s="18"/>
      <c r="L118"/>
      <c r="P118"/>
      <c r="Q118"/>
      <c r="R118"/>
      <c r="S118"/>
      <c r="T118"/>
      <c r="U118" s="20"/>
    </row>
    <row r="119" spans="1:21" s="15" customFormat="1" x14ac:dyDescent="0.4">
      <c r="A119"/>
      <c r="B119"/>
      <c r="C119"/>
      <c r="D119"/>
      <c r="E119"/>
      <c r="F119"/>
      <c r="G119"/>
      <c r="H119" s="18"/>
      <c r="J119" s="18"/>
      <c r="L119"/>
      <c r="P119"/>
      <c r="Q119"/>
      <c r="R119"/>
      <c r="S119"/>
      <c r="T119"/>
      <c r="U119" s="20"/>
    </row>
    <row r="120" spans="1:21" s="15" customFormat="1" x14ac:dyDescent="0.4">
      <c r="A120"/>
      <c r="B120"/>
      <c r="C120"/>
      <c r="D120"/>
      <c r="E120"/>
      <c r="F120"/>
      <c r="G120"/>
      <c r="H120" s="18"/>
      <c r="J120" s="18"/>
      <c r="L120"/>
      <c r="P120"/>
      <c r="Q120"/>
      <c r="R120"/>
      <c r="S120"/>
      <c r="T120"/>
      <c r="U120" s="20"/>
    </row>
    <row r="121" spans="1:21" s="15" customFormat="1" x14ac:dyDescent="0.4">
      <c r="A121"/>
      <c r="B121"/>
      <c r="C121"/>
      <c r="D121"/>
      <c r="E121"/>
      <c r="F121"/>
      <c r="G121"/>
      <c r="H121" s="18"/>
      <c r="J121" s="18"/>
      <c r="L121"/>
      <c r="P121"/>
      <c r="Q121"/>
      <c r="R121"/>
      <c r="S121"/>
      <c r="T121"/>
      <c r="U121" s="20"/>
    </row>
    <row r="122" spans="1:21" s="15" customFormat="1" x14ac:dyDescent="0.4">
      <c r="A122"/>
      <c r="B122"/>
      <c r="C122"/>
      <c r="D122"/>
      <c r="E122"/>
      <c r="F122"/>
      <c r="G122"/>
      <c r="H122" s="18"/>
      <c r="J122" s="18"/>
      <c r="L122"/>
      <c r="P122"/>
      <c r="Q122"/>
      <c r="R122"/>
      <c r="S122"/>
      <c r="T122"/>
      <c r="U122" s="20"/>
    </row>
    <row r="123" spans="1:21" s="15" customFormat="1" x14ac:dyDescent="0.4">
      <c r="A123"/>
      <c r="B123"/>
      <c r="C123"/>
      <c r="D123"/>
      <c r="E123"/>
      <c r="F123"/>
      <c r="G123"/>
      <c r="H123" s="18"/>
      <c r="J123" s="18"/>
      <c r="L123"/>
      <c r="P123"/>
      <c r="Q123"/>
      <c r="R123"/>
      <c r="S123"/>
      <c r="T123"/>
      <c r="U123" s="20"/>
    </row>
    <row r="124" spans="1:21" s="15" customFormat="1" x14ac:dyDescent="0.4">
      <c r="A124"/>
      <c r="B124"/>
      <c r="C124"/>
      <c r="D124"/>
      <c r="E124"/>
      <c r="F124"/>
      <c r="G124"/>
      <c r="H124" s="18"/>
      <c r="J124" s="18"/>
      <c r="L124"/>
      <c r="P124"/>
      <c r="Q124"/>
      <c r="R124"/>
      <c r="S124"/>
      <c r="T124"/>
      <c r="U124" s="20"/>
    </row>
    <row r="125" spans="1:21" s="15" customFormat="1" x14ac:dyDescent="0.4">
      <c r="A125"/>
      <c r="B125"/>
      <c r="C125"/>
      <c r="D125"/>
      <c r="E125"/>
      <c r="F125"/>
      <c r="G125"/>
      <c r="H125" s="18"/>
      <c r="J125" s="18"/>
      <c r="L125"/>
      <c r="P125"/>
      <c r="Q125"/>
      <c r="R125"/>
      <c r="S125"/>
      <c r="T125"/>
      <c r="U125" s="20"/>
    </row>
    <row r="126" spans="1:21" s="15" customFormat="1" x14ac:dyDescent="0.4">
      <c r="A126"/>
      <c r="B126"/>
      <c r="C126"/>
      <c r="D126"/>
      <c r="E126"/>
      <c r="F126"/>
      <c r="G126"/>
      <c r="H126" s="18"/>
      <c r="J126" s="18"/>
      <c r="L126"/>
      <c r="P126"/>
      <c r="Q126"/>
      <c r="R126"/>
      <c r="S126"/>
      <c r="T126"/>
      <c r="U126" s="20"/>
    </row>
    <row r="127" spans="1:21" s="15" customFormat="1" x14ac:dyDescent="0.4">
      <c r="A127"/>
      <c r="B127"/>
      <c r="C127"/>
      <c r="D127"/>
      <c r="E127"/>
      <c r="F127"/>
      <c r="G127"/>
      <c r="H127" s="18"/>
      <c r="J127" s="18"/>
      <c r="L127"/>
      <c r="P127"/>
      <c r="Q127"/>
      <c r="R127"/>
      <c r="S127"/>
      <c r="T127"/>
      <c r="U127" s="20"/>
    </row>
    <row r="128" spans="1:21" s="15" customFormat="1" x14ac:dyDescent="0.4">
      <c r="A128"/>
      <c r="B128"/>
      <c r="C128"/>
      <c r="D128"/>
      <c r="E128"/>
      <c r="F128"/>
      <c r="G128"/>
      <c r="H128" s="18"/>
      <c r="J128" s="18"/>
      <c r="L128"/>
      <c r="P128"/>
      <c r="Q128"/>
      <c r="R128"/>
      <c r="S128"/>
      <c r="T128"/>
      <c r="U128" s="20"/>
    </row>
    <row r="129" spans="1:21" s="15" customFormat="1" x14ac:dyDescent="0.4">
      <c r="A129"/>
      <c r="B129"/>
      <c r="C129"/>
      <c r="D129"/>
      <c r="E129"/>
      <c r="F129"/>
      <c r="G129"/>
      <c r="H129" s="18"/>
      <c r="J129" s="18"/>
      <c r="L129"/>
      <c r="P129"/>
      <c r="Q129"/>
      <c r="R129"/>
      <c r="S129"/>
      <c r="T129"/>
      <c r="U129" s="20"/>
    </row>
    <row r="130" spans="1:21" s="15" customFormat="1" x14ac:dyDescent="0.4">
      <c r="A130"/>
      <c r="B130"/>
      <c r="C130"/>
      <c r="D130"/>
      <c r="E130"/>
      <c r="F130"/>
      <c r="G130"/>
      <c r="H130" s="18"/>
      <c r="J130" s="18"/>
      <c r="L130"/>
      <c r="P130"/>
      <c r="Q130"/>
      <c r="R130"/>
      <c r="S130"/>
      <c r="T130"/>
      <c r="U130" s="20"/>
    </row>
  </sheetData>
  <mergeCells count="152">
    <mergeCell ref="A1:V1"/>
    <mergeCell ref="A71:B71"/>
    <mergeCell ref="C71:F71"/>
    <mergeCell ref="A68:B68"/>
    <mergeCell ref="C68:F68"/>
    <mergeCell ref="A69:B69"/>
    <mergeCell ref="C69:F69"/>
    <mergeCell ref="A70:B70"/>
    <mergeCell ref="C70:F70"/>
    <mergeCell ref="A65:B65"/>
    <mergeCell ref="C65:F65"/>
    <mergeCell ref="A66:B66"/>
    <mergeCell ref="C66:F66"/>
    <mergeCell ref="A67:B67"/>
    <mergeCell ref="C67:F67"/>
    <mergeCell ref="A62:B62"/>
    <mergeCell ref="C62:F62"/>
    <mergeCell ref="A63:B63"/>
    <mergeCell ref="C63:F63"/>
    <mergeCell ref="A64:B64"/>
    <mergeCell ref="C64:F64"/>
    <mergeCell ref="A59:B59"/>
    <mergeCell ref="C59:F59"/>
    <mergeCell ref="A60:B60"/>
    <mergeCell ref="C60:F60"/>
    <mergeCell ref="A61:B61"/>
    <mergeCell ref="C61:F61"/>
    <mergeCell ref="A56:B56"/>
    <mergeCell ref="C56:F56"/>
    <mergeCell ref="A57:B57"/>
    <mergeCell ref="C57:F57"/>
    <mergeCell ref="A58:B58"/>
    <mergeCell ref="C58:F58"/>
    <mergeCell ref="A53:B53"/>
    <mergeCell ref="C53:F53"/>
    <mergeCell ref="A54:B54"/>
    <mergeCell ref="C54:F54"/>
    <mergeCell ref="A55:B55"/>
    <mergeCell ref="C55:F55"/>
    <mergeCell ref="A50:B50"/>
    <mergeCell ref="C50:F50"/>
    <mergeCell ref="A51:B51"/>
    <mergeCell ref="C51:F51"/>
    <mergeCell ref="A52:B52"/>
    <mergeCell ref="C52:F52"/>
    <mergeCell ref="A47:B47"/>
    <mergeCell ref="C47:F47"/>
    <mergeCell ref="A48:B48"/>
    <mergeCell ref="C48:F48"/>
    <mergeCell ref="A49:B49"/>
    <mergeCell ref="C49:F49"/>
    <mergeCell ref="A44:B44"/>
    <mergeCell ref="C44:F44"/>
    <mergeCell ref="A45:B45"/>
    <mergeCell ref="C45:F45"/>
    <mergeCell ref="A46:B46"/>
    <mergeCell ref="C46:F46"/>
    <mergeCell ref="A41:B41"/>
    <mergeCell ref="C41:F41"/>
    <mergeCell ref="A42:B42"/>
    <mergeCell ref="C42:F42"/>
    <mergeCell ref="A43:B43"/>
    <mergeCell ref="C43:F43"/>
    <mergeCell ref="A38:B38"/>
    <mergeCell ref="C38:F38"/>
    <mergeCell ref="A39:B39"/>
    <mergeCell ref="C39:F39"/>
    <mergeCell ref="A40:B40"/>
    <mergeCell ref="C40:F40"/>
    <mergeCell ref="A35:B35"/>
    <mergeCell ref="C35:F35"/>
    <mergeCell ref="A36:B36"/>
    <mergeCell ref="C36:F36"/>
    <mergeCell ref="A37:B37"/>
    <mergeCell ref="C37:F37"/>
    <mergeCell ref="A32:B32"/>
    <mergeCell ref="C32:F32"/>
    <mergeCell ref="A33:B33"/>
    <mergeCell ref="C33:F33"/>
    <mergeCell ref="A34:B34"/>
    <mergeCell ref="C34:F34"/>
    <mergeCell ref="A29:B29"/>
    <mergeCell ref="C29:F29"/>
    <mergeCell ref="A30:B30"/>
    <mergeCell ref="C30:F30"/>
    <mergeCell ref="A31:B31"/>
    <mergeCell ref="C31:F31"/>
    <mergeCell ref="A26:B26"/>
    <mergeCell ref="C26:F26"/>
    <mergeCell ref="A27:B27"/>
    <mergeCell ref="C27:F27"/>
    <mergeCell ref="A28:B28"/>
    <mergeCell ref="C28:F28"/>
    <mergeCell ref="A24:B24"/>
    <mergeCell ref="C24:F24"/>
    <mergeCell ref="A25:B25"/>
    <mergeCell ref="C25:F25"/>
    <mergeCell ref="A20:B20"/>
    <mergeCell ref="C20:F20"/>
    <mergeCell ref="A21:B21"/>
    <mergeCell ref="C21:F21"/>
    <mergeCell ref="A22:B22"/>
    <mergeCell ref="C22:F22"/>
    <mergeCell ref="A14:B14"/>
    <mergeCell ref="C14:F14"/>
    <mergeCell ref="A10:B10"/>
    <mergeCell ref="C10:F10"/>
    <mergeCell ref="A11:B11"/>
    <mergeCell ref="C11:F11"/>
    <mergeCell ref="A12:B12"/>
    <mergeCell ref="C12:F12"/>
    <mergeCell ref="A23:B23"/>
    <mergeCell ref="C23:F23"/>
    <mergeCell ref="A17:B17"/>
    <mergeCell ref="C17:F17"/>
    <mergeCell ref="A18:B18"/>
    <mergeCell ref="C18:F18"/>
    <mergeCell ref="A19:B19"/>
    <mergeCell ref="C19:F19"/>
    <mergeCell ref="A15:B15"/>
    <mergeCell ref="C15:F15"/>
    <mergeCell ref="A16:B16"/>
    <mergeCell ref="C16:F16"/>
    <mergeCell ref="C13:F13"/>
    <mergeCell ref="A13:B13"/>
    <mergeCell ref="A8:B8"/>
    <mergeCell ref="C8:F8"/>
    <mergeCell ref="A5:F6"/>
    <mergeCell ref="G5:G6"/>
    <mergeCell ref="H5:I6"/>
    <mergeCell ref="T5:T7"/>
    <mergeCell ref="J5:M5"/>
    <mergeCell ref="N5:S6"/>
    <mergeCell ref="A9:B9"/>
    <mergeCell ref="C9:F9"/>
    <mergeCell ref="U5:V6"/>
    <mergeCell ref="J6:K6"/>
    <mergeCell ref="L6:M6"/>
    <mergeCell ref="A7:B7"/>
    <mergeCell ref="Q3:Q4"/>
    <mergeCell ref="R3:R4"/>
    <mergeCell ref="S3:S4"/>
    <mergeCell ref="T3:T4"/>
    <mergeCell ref="U3:U4"/>
    <mergeCell ref="V3:V4"/>
    <mergeCell ref="A3:I4"/>
    <mergeCell ref="J3:J4"/>
    <mergeCell ref="K3:K4"/>
    <mergeCell ref="L3:L4"/>
    <mergeCell ref="M3:M4"/>
    <mergeCell ref="P3:P4"/>
    <mergeCell ref="C7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5628BC-F8BC-4386-9274-5371A89BFCAF}">
  <ds:schemaRefs>
    <ds:schemaRef ds:uri="16c05727-aa75-4e4a-9b5f-8a80a1165891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30e9df3-be65-4c73-a93b-d1236ebd677e"/>
    <ds:schemaRef ds:uri="71af3243-3dd4-4a8d-8c0d-dd76da1f02a5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D479E07-3223-4FBC-B5FF-9D238D3C78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A68B8D-47D8-469E-BD5F-E79AE65D8F8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TM00587582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Intra_Sub</vt:lpstr>
      <vt:lpstr>Extra_Sub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2023-01-16T00:49:24Z</dcterms:created>
  <dcterms:modified xsi:type="dcterms:W3CDTF">2026-02-03T15:40:47Z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